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28" activeTab="8"/>
  </bookViews>
  <sheets>
    <sheet name="PSDP" sheetId="1" r:id="rId1"/>
    <sheet name="Net Transfer" sheetId="2" r:id="rId2"/>
    <sheet name="Loan-Grant" sheetId="3" r:id="rId3"/>
    <sheet name="Donor-Chart" sheetId="4" r:id="rId4"/>
    <sheet name="$ summary sep" sheetId="5" r:id="rId5"/>
    <sheet name="Rs summary sep" sheetId="6" r:id="rId6"/>
    <sheet name="Donor Sep" sheetId="7" r:id="rId7"/>
    <sheet name="Sheet4" sheetId="8" r:id="rId8"/>
    <sheet name="Main" sheetId="9" r:id="rId9"/>
  </sheets>
  <definedNames>
    <definedName name="\A" localSheetId="8">#REF!</definedName>
    <definedName name="\A" localSheetId="0">#REF!</definedName>
    <definedName name="\A">#REF!</definedName>
    <definedName name="\C" localSheetId="8">#REF!</definedName>
    <definedName name="\C" localSheetId="0">#REF!</definedName>
    <definedName name="\C">#REF!</definedName>
    <definedName name="\D" localSheetId="8">#REF!</definedName>
    <definedName name="\D" localSheetId="0">#REF!</definedName>
    <definedName name="\D">#REF!</definedName>
    <definedName name="\F" localSheetId="8">#REF!</definedName>
    <definedName name="\F" localSheetId="0">#REF!</definedName>
    <definedName name="\F">#REF!</definedName>
    <definedName name="\G" localSheetId="8">#REF!</definedName>
    <definedName name="\G" localSheetId="0">#REF!</definedName>
    <definedName name="\G">#REF!</definedName>
    <definedName name="\I" localSheetId="8">#REF!</definedName>
    <definedName name="\I" localSheetId="0">#REF!</definedName>
    <definedName name="\I">#REF!</definedName>
    <definedName name="\L" localSheetId="8">#REF!</definedName>
    <definedName name="\L" localSheetId="0">#REF!</definedName>
    <definedName name="\L">#REF!</definedName>
    <definedName name="\N" localSheetId="8">#REF!</definedName>
    <definedName name="\N" localSheetId="0">#REF!</definedName>
    <definedName name="\N">#REF!</definedName>
    <definedName name="\P" localSheetId="8">#REF!</definedName>
    <definedName name="\P" localSheetId="0">#REF!</definedName>
    <definedName name="\P">#REF!</definedName>
    <definedName name="\R" localSheetId="8">#REF!</definedName>
    <definedName name="\R" localSheetId="0">#REF!</definedName>
    <definedName name="\R">#REF!</definedName>
    <definedName name="\S" localSheetId="8">#REF!</definedName>
    <definedName name="\S" localSheetId="0">#REF!</definedName>
    <definedName name="\S">#REF!</definedName>
    <definedName name="\T" localSheetId="8">#REF!</definedName>
    <definedName name="\T" localSheetId="0">#REF!</definedName>
    <definedName name="\T">#REF!</definedName>
    <definedName name="\V" localSheetId="8">#REF!</definedName>
    <definedName name="\V" localSheetId="0">#REF!</definedName>
    <definedName name="\V">#REF!</definedName>
    <definedName name="\Y" localSheetId="8">#REF!</definedName>
    <definedName name="\Y" localSheetId="0">#REF!</definedName>
    <definedName name="\Y">#REF!</definedName>
    <definedName name="ab" localSheetId="0">#REF!</definedName>
    <definedName name="ab">#REF!</definedName>
    <definedName name="_xlnm.Print_Area" localSheetId="8">'Main'!$A$1:$AB$265</definedName>
    <definedName name="_xlnm.Print_Area" localSheetId="1">'Net Transfer'!$A$1:$I$61</definedName>
    <definedName name="_xlnm.Print_Area" localSheetId="0">'PSDP'!$A$1:$AB$141</definedName>
    <definedName name="_xlnm.Print_Titles" localSheetId="8">'Main'!$1:$7</definedName>
    <definedName name="_xlnm.Print_Titles" localSheetId="0">'PSDP'!$1:$7</definedName>
  </definedNames>
  <calcPr fullCalcOnLoad="1" refMode="R1C1"/>
  <pivotCaches>
    <pivotCache cacheId="2" r:id="rId10"/>
  </pivotCaches>
</workbook>
</file>

<file path=xl/comments1.xml><?xml version="1.0" encoding="utf-8"?>
<comments xmlns="http://schemas.openxmlformats.org/spreadsheetml/2006/main">
  <authors>
    <author>admin</author>
  </authors>
  <commentList>
    <comment ref="H8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H2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</commentList>
</comments>
</file>

<file path=xl/sharedStrings.xml><?xml version="1.0" encoding="utf-8"?>
<sst xmlns="http://schemas.openxmlformats.org/spreadsheetml/2006/main" count="6265" uniqueCount="871">
  <si>
    <t>Remarks/Status</t>
  </si>
  <si>
    <t>MDTF</t>
  </si>
  <si>
    <t>5494-PAK</t>
  </si>
  <si>
    <t>04.06.08</t>
  </si>
  <si>
    <t>09.12.16</t>
  </si>
  <si>
    <t xml:space="preserve"> 31.10.14 </t>
  </si>
  <si>
    <t>Mass Transit Facility in Peshawar</t>
  </si>
  <si>
    <t>ADB's Public Sector Enterprise Reforms Project-IT Firm (SECPF online filing system and corporate finance database+Equipment for SECP online filing system and Corporate finance Wing Database</t>
  </si>
  <si>
    <t>5497-Pak</t>
  </si>
  <si>
    <t>5498-Pak</t>
  </si>
  <si>
    <t>Evacuation of power from 2160MW Dasu HPP Stage-I</t>
  </si>
  <si>
    <t>14/609</t>
  </si>
  <si>
    <t>3096-F</t>
  </si>
  <si>
    <t>3096-G</t>
  </si>
  <si>
    <t>3096-H</t>
  </si>
  <si>
    <t>3096-I</t>
  </si>
  <si>
    <t>3096-L</t>
  </si>
  <si>
    <t>3096-M</t>
  </si>
  <si>
    <t>3096-P</t>
  </si>
  <si>
    <t>Rule of Law Programe in KP</t>
  </si>
  <si>
    <t>Infrastructure Development Support to KP</t>
  </si>
  <si>
    <t>17.09.14</t>
  </si>
  <si>
    <t>27.01.15</t>
  </si>
  <si>
    <t>Turkish Exim Bank</t>
  </si>
  <si>
    <t>35 MW Nagdar HPP</t>
  </si>
  <si>
    <t>40 MW Dowarian HPP</t>
  </si>
  <si>
    <t>Sindh Public Sector Management Reform Project</t>
  </si>
  <si>
    <t>Sindh Irrigated Agriculture Productivity Enhancement Project</t>
  </si>
  <si>
    <t>Wing</t>
  </si>
  <si>
    <t>World Bank/IFAD/UN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</si>
  <si>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</si>
  <si>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</si>
  <si>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</si>
  <si>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</si>
  <si>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</si>
  <si>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5536-s</t>
  </si>
  <si>
    <t>22.06.07</t>
  </si>
  <si>
    <t>31.03.19</t>
  </si>
  <si>
    <t>Thermal For Installation of New Coal Fired Power Plant having Capacity 2x660  MW at Jamshoro</t>
  </si>
  <si>
    <t>Sindh Basic Education Project</t>
  </si>
  <si>
    <t>30.09.16</t>
  </si>
  <si>
    <t>15.10.11</t>
  </si>
  <si>
    <t>12.02.13</t>
  </si>
  <si>
    <t>15.08.13</t>
  </si>
  <si>
    <t>31.02.17</t>
  </si>
  <si>
    <t>01.07.04</t>
  </si>
  <si>
    <t>31.03.16</t>
  </si>
  <si>
    <t>CPK-1030-01N</t>
  </si>
  <si>
    <t>17.12.13</t>
  </si>
  <si>
    <t>21.03.07</t>
  </si>
  <si>
    <t>AJK</t>
  </si>
  <si>
    <t>PEPCO</t>
  </si>
  <si>
    <t>FATA</t>
  </si>
  <si>
    <t>Bonds</t>
  </si>
  <si>
    <t>Tokyo Pledge</t>
  </si>
  <si>
    <t>Non-Proj. Aid</t>
  </si>
  <si>
    <t>K.Lugar</t>
  </si>
  <si>
    <t>2400</t>
  </si>
  <si>
    <t>4589</t>
  </si>
  <si>
    <t>116</t>
  </si>
  <si>
    <t>P-58</t>
  </si>
  <si>
    <t>P-61</t>
  </si>
  <si>
    <t>795</t>
  </si>
  <si>
    <t>201-2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</si>
  <si>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</si>
  <si>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</si>
  <si>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</si>
  <si>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</si>
  <si>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</si>
  <si>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</si>
  <si>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</si>
  <si>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18.12.10</t>
  </si>
  <si>
    <t>7900</t>
  </si>
  <si>
    <t>30.06.16</t>
  </si>
  <si>
    <t>31.12.18</t>
  </si>
  <si>
    <t>14.01.11</t>
  </si>
  <si>
    <t>13.01.14</t>
  </si>
  <si>
    <t>391-PEPA-GOMAL</t>
  </si>
  <si>
    <t>Emergency Road Rehabilitation, KPK</t>
  </si>
  <si>
    <t>Floods-10=Others</t>
  </si>
  <si>
    <t>Balochistan</t>
  </si>
  <si>
    <t>31.12.15</t>
  </si>
  <si>
    <t>KhaniwaL-Multan Motorway ===Extension M-4 [Shamkot-Multan]</t>
  </si>
  <si>
    <t>S.No.</t>
  </si>
  <si>
    <t>134</t>
  </si>
  <si>
    <t>GERM-1</t>
  </si>
  <si>
    <t>P-62</t>
  </si>
  <si>
    <t>2286-p</t>
  </si>
  <si>
    <t>Municipal Services Delivery</t>
  </si>
  <si>
    <t>4947</t>
  </si>
  <si>
    <t>IDB [S-Term]</t>
  </si>
  <si>
    <t>Short-Term Cr.</t>
  </si>
  <si>
    <t>HEC</t>
  </si>
  <si>
    <t>22.02.10</t>
  </si>
  <si>
    <t>09.12.09</t>
  </si>
  <si>
    <t>15.12.06</t>
  </si>
  <si>
    <t>31.12.14</t>
  </si>
  <si>
    <t>11.11.08</t>
  </si>
  <si>
    <t>31.12.17</t>
  </si>
  <si>
    <t>391-111-57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</si>
  <si>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</si>
  <si>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</si>
  <si>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</si>
  <si>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</si>
  <si>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</si>
  <si>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</si>
  <si>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</si>
  <si>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</si>
  <si>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</si>
  <si>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</si>
  <si>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</si>
  <si>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</si>
  <si>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</si>
  <si>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</si>
  <si>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</si>
  <si>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</si>
  <si>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</si>
  <si>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</si>
  <si>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</si>
  <si>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</si>
  <si>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</si>
  <si>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</si>
  <si>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</si>
  <si>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</si>
  <si>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</si>
  <si>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</si>
  <si>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</si>
  <si>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</si>
  <si>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</si>
  <si>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</si>
  <si>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</si>
  <si>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</si>
  <si>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</si>
  <si>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</si>
  <si>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</si>
  <si>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 xml:space="preserve">Indus Highways ===Ratodero-Dadu-Sehwan  </t>
  </si>
  <si>
    <t>Development Projects Gawadar District</t>
  </si>
  <si>
    <t>PBC-2011- 35-186</t>
  </si>
  <si>
    <t>23.12.11</t>
  </si>
  <si>
    <t>31.12.16</t>
  </si>
  <si>
    <t>Skill Dev, Sindh</t>
  </si>
  <si>
    <t>06.06.17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</si>
  <si>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</si>
  <si>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</si>
  <si>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</si>
  <si>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</si>
  <si>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</si>
  <si>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</si>
  <si>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</si>
  <si>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</si>
  <si>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</si>
  <si>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</si>
  <si>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</si>
  <si>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</si>
  <si>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</si>
  <si>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</si>
  <si>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</si>
  <si>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</si>
  <si>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</si>
  <si>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</si>
  <si>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</si>
  <si>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</si>
  <si>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</si>
  <si>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</si>
  <si>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</si>
  <si>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</si>
  <si>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</si>
  <si>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</si>
  <si>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</si>
  <si>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</si>
  <si>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</si>
  <si>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</si>
  <si>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</si>
  <si>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</si>
  <si>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</si>
  <si>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</si>
  <si>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</si>
  <si>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</si>
  <si>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</si>
  <si>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</si>
  <si>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</si>
  <si>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 xml:space="preserve"> 30.06.16 </t>
  </si>
  <si>
    <t>GERM-2012</t>
  </si>
  <si>
    <t xml:space="preserve"> 12.04.12 </t>
  </si>
  <si>
    <t xml:space="preserve"> 30.06.15 </t>
  </si>
  <si>
    <t xml:space="preserve"> 31.12.18 </t>
  </si>
  <si>
    <t>5042-PAK</t>
  </si>
  <si>
    <t>5081-PAK</t>
  </si>
  <si>
    <t xml:space="preserve"> 26.03.12 </t>
  </si>
  <si>
    <t>825-PK</t>
  </si>
  <si>
    <t xml:space="preserve"> 30.09.11 </t>
  </si>
  <si>
    <t xml:space="preserve"> 30.09.16 </t>
  </si>
  <si>
    <t>06.07.12</t>
  </si>
  <si>
    <t>06.07.17</t>
  </si>
  <si>
    <t>Narcotics Div</t>
  </si>
  <si>
    <t xml:space="preserve"> Kala Dhaka Area Development Project (Narcotics Div,KPK) </t>
  </si>
  <si>
    <t>Sub-National Governance Programme in Khyber Pakhtunkhwa</t>
  </si>
  <si>
    <t>Social Health Protection Initiatives for KP</t>
  </si>
  <si>
    <t>Renewable Energy Development (Pb, KPK)</t>
  </si>
  <si>
    <t>Punjab Irrigated Agriculture === Lower Bari Doab</t>
  </si>
  <si>
    <t xml:space="preserve">National Trade Corridor ====Faisalabad-Khanewal Express </t>
  </si>
  <si>
    <t>Chashma Nuclear Power Project. III &amp; IV</t>
  </si>
  <si>
    <t>Urban Infrastructure Development Package 1. AJK</t>
  </si>
  <si>
    <t>Urban Infrastructure Development Package 2. AJK</t>
  </si>
  <si>
    <t>Livelihood Support, KPK</t>
  </si>
  <si>
    <t>Power Transmission Enhancement Program</t>
  </si>
  <si>
    <t xml:space="preserve"> 16.01.07 </t>
  </si>
  <si>
    <t xml:space="preserve"> 15.06.17 </t>
  </si>
  <si>
    <t xml:space="preserve"> 30.09.15 </t>
  </si>
  <si>
    <t xml:space="preserve"> 30.04.14 </t>
  </si>
  <si>
    <t>[167.2]</t>
  </si>
  <si>
    <t xml:space="preserve"> 30.06.22</t>
  </si>
  <si>
    <t xml:space="preserve"> 31.12.16 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</si>
  <si>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</si>
  <si>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</si>
  <si>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</si>
  <si>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</si>
  <si>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</si>
  <si>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</si>
  <si>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</si>
  <si>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BOND-2015-2025</t>
  </si>
  <si>
    <t>Category I</t>
  </si>
  <si>
    <t>Public Grants &amp; Loans</t>
  </si>
  <si>
    <t>TF-18672</t>
  </si>
  <si>
    <t>Sindh-Global Partnership for Education</t>
  </si>
  <si>
    <t>TF-99175</t>
  </si>
  <si>
    <t>China-GR-2015</t>
  </si>
  <si>
    <t>Support the GOP in TDP FATA</t>
  </si>
  <si>
    <t xml:space="preserve"> 20.04.15 </t>
  </si>
  <si>
    <t xml:space="preserve"> 31.03.16 </t>
  </si>
  <si>
    <t>PAK-0148</t>
  </si>
  <si>
    <t>3264-PAK</t>
  </si>
  <si>
    <t xml:space="preserve"> 09.07.15 </t>
  </si>
  <si>
    <t>5079-PAK</t>
  </si>
  <si>
    <t>Tarbella 4th Extension Hydropower Project</t>
  </si>
  <si>
    <t>5604-PAK</t>
  </si>
  <si>
    <t>PAK-0145</t>
  </si>
  <si>
    <t>04.03.14</t>
  </si>
  <si>
    <t>ITFC/PAK/0008</t>
  </si>
  <si>
    <t xml:space="preserve"> 06.08.15 </t>
  </si>
  <si>
    <t xml:space="preserve"> 25.03.15 </t>
  </si>
  <si>
    <t>Reconstruction of Rural Infrastructure for the victims of the 2005 Earthquake in District Shangla &amp; Kohistan, KP</t>
  </si>
  <si>
    <t>Construction of 500KV T/L for Dispersal of Power from 747 
MW from Guddu-IV</t>
  </si>
  <si>
    <t>500 KV Faisalabad New (2*750)(Now 500 Kv
 Faisalabad west</t>
  </si>
  <si>
    <t>3203-V</t>
  </si>
  <si>
    <t xml:space="preserve"> 12.12.14 </t>
  </si>
  <si>
    <t>[248.00]</t>
  </si>
  <si>
    <t xml:space="preserve">FATA Water Resource Development Project </t>
  </si>
  <si>
    <t>uptill completion of projects</t>
  </si>
  <si>
    <t>12.05.14</t>
  </si>
  <si>
    <t>12.05.20</t>
  </si>
  <si>
    <t>CPK 1031-01 P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</si>
  <si>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</si>
  <si>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</si>
  <si>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</si>
  <si>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</si>
  <si>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</si>
  <si>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</si>
  <si>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</si>
  <si>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</si>
  <si>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5584-Pak</t>
  </si>
  <si>
    <t>11.03.15</t>
  </si>
  <si>
    <t>31.08.20</t>
  </si>
  <si>
    <t>07.08.15</t>
  </si>
  <si>
    <t>31.12.21</t>
  </si>
  <si>
    <t>05.11.15</t>
  </si>
  <si>
    <t>Installation of Weather Serveillance RADAR in Karachi</t>
  </si>
  <si>
    <t>Signed, amount JPY 1,949.00 million</t>
  </si>
  <si>
    <t>Grant Agreement is signed on March 01, 2016</t>
  </si>
  <si>
    <t>11.06.14</t>
  </si>
  <si>
    <t>ITFC/PAK/0010</t>
  </si>
  <si>
    <t>to be given by WB wing</t>
  </si>
  <si>
    <t>R/E as per actual</t>
  </si>
  <si>
    <t>R/E as per actual Disb</t>
  </si>
  <si>
    <t>negotiated not signed</t>
  </si>
  <si>
    <t>not signed</t>
  </si>
  <si>
    <t>Chinese Grant?</t>
  </si>
  <si>
    <t>Construction of Expressway on Eastbay of Gawadar Port</t>
  </si>
  <si>
    <t>Ports &amp; Shiping</t>
  </si>
  <si>
    <t>International Euro/Dollar Bonds&amp; Sukuk-Proposed</t>
  </si>
  <si>
    <t>Pak-China Technical &amp; Vocational Institute at Gawadar</t>
  </si>
  <si>
    <t>under negotiation according to china section</t>
  </si>
  <si>
    <t>01.11.14</t>
  </si>
  <si>
    <t>01.07.15</t>
  </si>
  <si>
    <t>31.12.20</t>
  </si>
  <si>
    <t>Signed no disb so far.</t>
  </si>
  <si>
    <t>Type 2</t>
  </si>
  <si>
    <t>Type2</t>
  </si>
  <si>
    <t>federal</t>
  </si>
  <si>
    <t>provincial</t>
  </si>
  <si>
    <t>Engineering Design of Jalalpur PDA for Jalalpur Irrigation Project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</si>
  <si>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</si>
  <si>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</si>
  <si>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</si>
  <si>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</si>
  <si>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</si>
  <si>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Signed through EAD</t>
  </si>
  <si>
    <t>ECNEC approved on 04-12-2014. A draft loan agreement received from Exim Bank, Turkey forwarded to AJK Government on 02-12-2015</t>
  </si>
  <si>
    <t>Sindh Roads Imorovement Project, Works &amp; Services Department Hyderabad</t>
  </si>
  <si>
    <t>Sindh Barrages Improvement Project</t>
  </si>
  <si>
    <t>Nutrition Sensitive Agriculture Project</t>
  </si>
  <si>
    <t>Sustainable Land Management to Combat Desertification in sindh</t>
  </si>
  <si>
    <t xml:space="preserve">US-Need Based Merit Scholarships for Pakistani University Students Programme (Phase-I) </t>
  </si>
  <si>
    <t>Livestock and Access to Market Project, Punjab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</si>
  <si>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</si>
  <si>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</si>
  <si>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</si>
  <si>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</si>
  <si>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</si>
  <si>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</si>
  <si>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GAVI</t>
  </si>
  <si>
    <t>In kind</t>
  </si>
  <si>
    <t>KP Immunization Support Program (GAVI Assistance in kind)</t>
  </si>
  <si>
    <t>Under negotiation</t>
  </si>
  <si>
    <t>Pakistan's Action to Counter Terrorism (PACT), with special reference to KP.</t>
  </si>
  <si>
    <t>Economic Revitalization of  [KP]</t>
  </si>
  <si>
    <t>600-MW Capacity addition with in JPCL,Jamshoro</t>
  </si>
  <si>
    <t>1200-MW Combined Cycle Power Plant, CPGCL,Guddu.</t>
  </si>
  <si>
    <t>3203-VI</t>
  </si>
  <si>
    <t>Extention/Augmentation at 500/200-KV Rawat Sub-Station-IV</t>
  </si>
  <si>
    <t>under negotiation</t>
  </si>
  <si>
    <t>2nd Source of Supply 200KVI/Abad University S/S (Now 220 KV Transmission System Network Reinforcement in Islamabad &amp; Burhan)</t>
  </si>
  <si>
    <t>Enterprise Resource Planning (ERP)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</si>
  <si>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</si>
  <si>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</si>
  <si>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</si>
  <si>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</si>
  <si>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</si>
  <si>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</si>
  <si>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</si>
  <si>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</si>
  <si>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</si>
  <si>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</si>
  <si>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Water resource management project</t>
  </si>
  <si>
    <t>Amount $ 101 million likely to be signed in 2016-17</t>
  </si>
  <si>
    <t>Amount $10 million likely to be committed in 2016-17.</t>
  </si>
  <si>
    <t>Korean Assitance fro Agriculture Development</t>
  </si>
  <si>
    <t>Amount $ 6.50million likely to be committed in 2016-17.</t>
  </si>
  <si>
    <t>Balochistan Integrated Water Resources Management &amp; Development Project</t>
  </si>
  <si>
    <t xml:space="preserve"> 30.06.16</t>
  </si>
  <si>
    <t>28.01.11</t>
  </si>
  <si>
    <t>3239-PAK(SF)</t>
  </si>
  <si>
    <t>17.04.15</t>
  </si>
  <si>
    <t>30.09.20</t>
  </si>
  <si>
    <t>01.08.15</t>
  </si>
  <si>
    <t>02.09.09</t>
  </si>
  <si>
    <t>28.05.18</t>
  </si>
  <si>
    <t>Punjab skills Development</t>
  </si>
  <si>
    <t>21.10.11</t>
  </si>
  <si>
    <t>28.02.16</t>
  </si>
  <si>
    <t>31.07.16</t>
  </si>
  <si>
    <t>12.02.15</t>
  </si>
  <si>
    <t>15.08.21</t>
  </si>
  <si>
    <t>24.10.16</t>
  </si>
  <si>
    <t>30.11.16</t>
  </si>
  <si>
    <t>23.08.16</t>
  </si>
  <si>
    <t>25.04.16</t>
  </si>
  <si>
    <t>[116.77]</t>
  </si>
  <si>
    <t>[102.18]</t>
  </si>
  <si>
    <t>Poverty Reduction [KP, Balochistan, FATA]</t>
  </si>
  <si>
    <t>EC</t>
  </si>
  <si>
    <t>Benazir Income Support Programme</t>
  </si>
  <si>
    <t>Establishment of children Hospital Sukkar</t>
  </si>
  <si>
    <t>Construction of 61 KM Nawab shah Sanghar Road Project</t>
  </si>
  <si>
    <t xml:space="preserve"> Water Sector Capacity Building =Indus 21</t>
  </si>
  <si>
    <t>SocialL Safety Net T/A</t>
  </si>
  <si>
    <t>Social Safety Net Project</t>
  </si>
  <si>
    <t>Punjab Irrigated Agriculture Productivity Improvement</t>
  </si>
  <si>
    <t>East West Road ===Rakhi-Gaj-Bewata</t>
  </si>
  <si>
    <t>Punjab T/L &amp; Grid ===RY Khan  Vehari, Chishtian, Gujrat, Shalamar</t>
  </si>
  <si>
    <t>Golan Gol HPP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</si>
  <si>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</si>
  <si>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</si>
  <si>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</si>
  <si>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</si>
  <si>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</si>
  <si>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</si>
  <si>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</si>
  <si>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</si>
  <si>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</si>
  <si>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</si>
  <si>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</si>
  <si>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</si>
  <si>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</si>
  <si>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</si>
  <si>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</si>
  <si>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</si>
  <si>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</si>
  <si>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</si>
  <si>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</si>
  <si>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OPEC</t>
  </si>
  <si>
    <t>UK</t>
  </si>
  <si>
    <t>Punjab</t>
  </si>
  <si>
    <t>£</t>
  </si>
  <si>
    <t>[Fig in Million]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</si>
  <si>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</si>
  <si>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</si>
  <si>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</si>
  <si>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</si>
  <si>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</si>
  <si>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</si>
  <si>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</si>
  <si>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</si>
  <si>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</si>
  <si>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</si>
  <si>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 xml:space="preserve"> 03.07.09 </t>
  </si>
  <si>
    <t>PPAF</t>
  </si>
  <si>
    <t>2299</t>
  </si>
  <si>
    <t>2300</t>
  </si>
  <si>
    <t>10.11.09</t>
  </si>
  <si>
    <t>11/506</t>
  </si>
  <si>
    <t>03.12.08</t>
  </si>
  <si>
    <t>Wapda-Water</t>
  </si>
  <si>
    <t>Wapda-Power</t>
  </si>
  <si>
    <t xml:space="preserve"> 18.06.09 </t>
  </si>
  <si>
    <t>[12508.7]</t>
  </si>
  <si>
    <t>1205</t>
  </si>
  <si>
    <t>04.11.08</t>
  </si>
  <si>
    <t>PBC20091274</t>
  </si>
  <si>
    <t>PBC20091375</t>
  </si>
  <si>
    <t>GERM-2</t>
  </si>
  <si>
    <t>14.07.08</t>
  </si>
  <si>
    <t>4437</t>
  </si>
  <si>
    <t>Sindh</t>
  </si>
  <si>
    <t>05.10.07</t>
  </si>
  <si>
    <t>CPK-1022-01P</t>
  </si>
  <si>
    <t>US-Muncipal-12</t>
  </si>
  <si>
    <t>31.08.17</t>
  </si>
  <si>
    <t>09.09.13</t>
  </si>
  <si>
    <t>08.05.13</t>
  </si>
  <si>
    <t>PKR</t>
  </si>
  <si>
    <t>US$</t>
  </si>
  <si>
    <t>09.02.12</t>
  </si>
  <si>
    <t>Neelum Jehlum Hydro power project</t>
  </si>
  <si>
    <t>22.05.13</t>
  </si>
  <si>
    <t>Interior</t>
  </si>
  <si>
    <t>PC/US</t>
  </si>
  <si>
    <t>2971-PAK</t>
  </si>
  <si>
    <t xml:space="preserve"> 30.04.13 </t>
  </si>
  <si>
    <t>CN-BCL-2013-01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</si>
  <si>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</si>
  <si>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</si>
  <si>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</si>
  <si>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</si>
  <si>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</si>
  <si>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 xml:space="preserve"> 31.12.15 </t>
  </si>
  <si>
    <t xml:space="preserve"> 10.12.12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</si>
  <si>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</si>
  <si>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</si>
  <si>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</si>
  <si>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</si>
  <si>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</si>
  <si>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</si>
  <si>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</si>
  <si>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</si>
  <si>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</si>
  <si>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</si>
  <si>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</si>
  <si>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</si>
  <si>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</si>
  <si>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</si>
  <si>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</si>
  <si>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</si>
  <si>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1532-P</t>
  </si>
  <si>
    <t>11.10.13</t>
  </si>
  <si>
    <t>Education Sector Reforms,KP</t>
  </si>
  <si>
    <t>4886-PAK</t>
  </si>
  <si>
    <t>Tertiary Education Support Project</t>
  </si>
  <si>
    <t xml:space="preserve"> 22.09.11 </t>
  </si>
  <si>
    <t>Gomal Zam Dam Command Area Development and on Farm water management for high value and High Efficiency Agriculture Project</t>
  </si>
  <si>
    <t>Mangla Refurbishment &amp; Upgradation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</si>
  <si>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</si>
  <si>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</si>
  <si>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</si>
  <si>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</si>
  <si>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</si>
  <si>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</si>
  <si>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</si>
  <si>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</si>
  <si>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</si>
  <si>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</si>
  <si>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</si>
  <si>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</si>
  <si>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</si>
  <si>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</si>
  <si>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</si>
  <si>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</si>
  <si>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</si>
  <si>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</si>
  <si>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</si>
  <si>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>5153-PAK</t>
  </si>
  <si>
    <t>Punjab Cities Governance Improvement</t>
  </si>
  <si>
    <t xml:space="preserve"> 30.06.17 </t>
  </si>
  <si>
    <t>UK-13-KP-SNG</t>
  </si>
  <si>
    <t xml:space="preserve"> 31.03.17 </t>
  </si>
  <si>
    <t>US-SBEP-11</t>
  </si>
  <si>
    <t xml:space="preserve"> 21.09.11 </t>
  </si>
  <si>
    <t>17.02.14</t>
  </si>
  <si>
    <t>Sindh Cities Improvement-II (SF)</t>
  </si>
  <si>
    <t>Upgrading Primary Schools into Elementary Schools in Rural Sindh</t>
  </si>
  <si>
    <t>KP</t>
  </si>
  <si>
    <t>02.04.14</t>
  </si>
  <si>
    <t>KP Southern Area Development Project</t>
  </si>
  <si>
    <t>PAK-3004-07</t>
  </si>
  <si>
    <t>Golan Gol HPP-Additional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</si>
  <si>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</si>
  <si>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</si>
  <si>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</si>
  <si>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</si>
  <si>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30.04.17</t>
  </si>
  <si>
    <t>Eastablishment of Safe Blood Transfusion Services Project in ICT</t>
  </si>
  <si>
    <t>NHDSIP,Qilla Saifullah-LoraLai-waigum Road (N-70)</t>
  </si>
  <si>
    <t>Realignment of KKH &amp; Barrier Lake Attabad Hunza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</si>
  <si>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</si>
  <si>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</si>
  <si>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</si>
  <si>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 xml:space="preserve"> 22.12.09 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</si>
  <si>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</si>
  <si>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</si>
  <si>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</si>
  <si>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</si>
  <si>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</si>
  <si>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</si>
  <si>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</si>
  <si>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</si>
  <si>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</si>
  <si>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</si>
  <si>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</si>
  <si>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</si>
  <si>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</si>
  <si>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 xml:space="preserve"> 23.04.01 </t>
  </si>
  <si>
    <t>25.08.14</t>
  </si>
  <si>
    <t>11.02.14</t>
  </si>
  <si>
    <t>11.02.16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</si>
  <si>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</si>
  <si>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</si>
  <si>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</si>
  <si>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</si>
  <si>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</si>
  <si>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</si>
  <si>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signed</t>
  </si>
  <si>
    <t>Information Technology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</si>
  <si>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</si>
  <si>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</si>
  <si>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</si>
  <si>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</si>
  <si>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</si>
  <si>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</si>
  <si>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</si>
  <si>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</si>
  <si>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</si>
  <si>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Program-GEPCO-IV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</si>
  <si>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</si>
  <si>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</si>
  <si>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</si>
  <si>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Improvement and widening of Jaglot-Skardu Road (S-1. 167 km)</t>
  </si>
  <si>
    <t>Establishment of program management office (PMO) in Ministry of Water &amp; Power for energy efficiency program</t>
  </si>
  <si>
    <t>Hiring of consultants fro AMI project &amp; billing system for state owned distribution utilities in Pakistan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</si>
  <si>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</si>
  <si>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</si>
  <si>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</si>
  <si>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</si>
  <si>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Multan-Sukkur Section-CPEC</t>
  </si>
  <si>
    <t>2540-III</t>
  </si>
  <si>
    <t>2540-IV</t>
  </si>
  <si>
    <t>2846-I</t>
  </si>
  <si>
    <t>3203-I</t>
  </si>
  <si>
    <t>3203-II</t>
  </si>
  <si>
    <t>3203-III</t>
  </si>
  <si>
    <t>3203-IV</t>
  </si>
  <si>
    <t>Transmission Interconnection for Dispersal of power from UCH-II Tranch-III</t>
  </si>
  <si>
    <t>Depleted Material Tranch-III</t>
  </si>
  <si>
    <t>3rd 500KV Jamshoro Moro-R.Y Khan Single Circuit T/Line.Tranch-III</t>
  </si>
  <si>
    <t>220 KV G/S Mansehra Tranche-III</t>
  </si>
  <si>
    <t>220KV Chakdara S/S-IV</t>
  </si>
  <si>
    <t>220 KV G/S &amp; Allied T/L D.I Khan-IV</t>
  </si>
  <si>
    <t>220 KV Nowshera S/S_IV</t>
  </si>
  <si>
    <t>220 KV Sub station Lalian-IV</t>
  </si>
  <si>
    <t>2846-II</t>
  </si>
  <si>
    <t>2846-III</t>
  </si>
  <si>
    <t>2846-IV</t>
  </si>
  <si>
    <t>[243]</t>
  </si>
  <si>
    <t>Type</t>
  </si>
  <si>
    <t>Province</t>
  </si>
  <si>
    <t>Federal Ministiries &amp; Divisions</t>
  </si>
  <si>
    <t>Autonomous Bodies</t>
  </si>
  <si>
    <t>province</t>
  </si>
  <si>
    <t>federal Ministiries &amp; Divisions</t>
  </si>
  <si>
    <t>Pakistan Remote Sensing Satelite</t>
  </si>
  <si>
    <t>Suparco</t>
  </si>
  <si>
    <t xml:space="preserve">documents to be shared by KP </t>
  </si>
  <si>
    <t xml:space="preserve"> 31.10.15</t>
  </si>
  <si>
    <t xml:space="preserve"> 31.12.19</t>
  </si>
  <si>
    <t>China Special Grant for Reconstruction &amp; Rehabilitation of TDPs in FATA</t>
  </si>
  <si>
    <t>30.12.17</t>
  </si>
  <si>
    <t>30.03.16</t>
  </si>
  <si>
    <t>30.04.22</t>
  </si>
  <si>
    <t>PSDP</t>
  </si>
  <si>
    <t>grant agreement is not finalized yet,response from chineses side is still awaited,therefore B/E Rs 50 million proposed by M/O Defence may be deleted</t>
  </si>
  <si>
    <t>Extended Programme on Immunization</t>
  </si>
  <si>
    <t>Commodity Murabha financung for import oil</t>
  </si>
  <si>
    <t>R/E as per actual,sections to provide the info about B/E</t>
  </si>
  <si>
    <t>Technical Assistance for implementation of citizens justice and peace program in KP</t>
  </si>
  <si>
    <t>Establishment of Blood transfusion Centers in KP-Phase-II</t>
  </si>
  <si>
    <t>Sustainable Land Management to Combat Desertification in KP</t>
  </si>
  <si>
    <t>Strengthning rule of law in KP</t>
  </si>
  <si>
    <t>Governance and policy reform program</t>
  </si>
  <si>
    <t>Others</t>
  </si>
  <si>
    <t>Credit terms</t>
  </si>
  <si>
    <t>ODA</t>
  </si>
  <si>
    <t>Non-ODA</t>
  </si>
  <si>
    <t>Sustainable Energy Sector Reform Program-3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</si>
  <si>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</si>
  <si>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</si>
  <si>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</si>
  <si>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</si>
  <si>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</si>
  <si>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Chitral Hydel Power Station Capacity Enhancement</t>
  </si>
  <si>
    <t>Mohmand DamProject</t>
  </si>
  <si>
    <t>Water&amp;Power</t>
  </si>
  <si>
    <t>NHSRCD</t>
  </si>
  <si>
    <t>Aviation Div.</t>
  </si>
  <si>
    <t>PDEP===GEPCO  Tranch-II</t>
  </si>
  <si>
    <t>PDEP===HESCO  Tranch-II</t>
  </si>
  <si>
    <t>PDEP===IESCO  Tranch-II</t>
  </si>
  <si>
    <t>PDEP===LESCO  Tranch-II</t>
  </si>
  <si>
    <t>PDEP===MEPCO  Tranch-II</t>
  </si>
  <si>
    <t>PDEP===PESCO  Tranch-II</t>
  </si>
  <si>
    <t>TDPs</t>
  </si>
  <si>
    <t>Technology Parks Development Project (TPD) at Islamabad (Phase-1), PSEB</t>
  </si>
  <si>
    <t>Thakot-Havelian-Islamabad-CPEC</t>
  </si>
  <si>
    <t>Dualization of Indus highway balance portion under CAREC (765 km) including Jamshoro Sehwan Section (130 km) and Darra Sara -e- Gambila (164 km)</t>
  </si>
  <si>
    <t>Dualization of Indus Highway remaining portion (164 Km) (Kohat Sarai Gambila)</t>
  </si>
  <si>
    <t>Power Sector Reform Development Policy Credit-2 &amp;3</t>
  </si>
  <si>
    <t>Fiscally Sustainable inclusive Growth Development Policy Credit- 3 &amp; 4</t>
  </si>
  <si>
    <t xml:space="preserve">Pakistan Sovereign Bond </t>
  </si>
  <si>
    <t xml:space="preserve">B/E
 2016-17
</t>
  </si>
  <si>
    <t>Grand Total</t>
  </si>
  <si>
    <t xml:space="preserve"> B/E PKR</t>
  </si>
  <si>
    <t>B/E US$</t>
  </si>
  <si>
    <t>Total</t>
  </si>
  <si>
    <t>Disbursement During 2016-17</t>
  </si>
  <si>
    <t>DISBURSEMENT AGAINST BUDGET ESTIMATES OF FOREIGN ECONOMIC ASSISTANCE DURING 2016-17</t>
  </si>
  <si>
    <t xml:space="preserve"> 28.02.17 </t>
  </si>
  <si>
    <t xml:space="preserve"> 20.05.08 </t>
  </si>
  <si>
    <t>2727-Total</t>
  </si>
  <si>
    <t>[6.682]</t>
  </si>
  <si>
    <t>[705.000]</t>
  </si>
  <si>
    <t>Power Distribution Enhancement Program</t>
  </si>
  <si>
    <t>2742-PAK</t>
  </si>
  <si>
    <t>Flood Emergency Reconstruction Program</t>
  </si>
  <si>
    <t xml:space="preserve"> 14.04.11 </t>
  </si>
  <si>
    <t>Common (NHA,Sindh)</t>
  </si>
  <si>
    <t>2846-Total</t>
  </si>
  <si>
    <t>Power Distribution Enhancement Investment Program</t>
  </si>
  <si>
    <t>[2175.000]</t>
  </si>
  <si>
    <t>[20.616]</t>
  </si>
  <si>
    <t>2972-Total</t>
  </si>
  <si>
    <t>09.09.14</t>
  </si>
  <si>
    <t>[2865.000]</t>
  </si>
  <si>
    <t>[27.156]</t>
  </si>
  <si>
    <t>3096-Total</t>
  </si>
  <si>
    <t>[2560.000]</t>
  </si>
  <si>
    <t>[24.265]</t>
  </si>
  <si>
    <t>National Highway Network Development</t>
  </si>
  <si>
    <t xml:space="preserve"> 12.05.15 </t>
  </si>
  <si>
    <t>3203-Total</t>
  </si>
  <si>
    <t xml:space="preserve"> 12.12.14</t>
  </si>
  <si>
    <t xml:space="preserve"> 31.12.16</t>
  </si>
  <si>
    <t>[5619.000]</t>
  </si>
  <si>
    <t>[53.261]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</si>
  <si>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</si>
  <si>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</si>
  <si>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</si>
  <si>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</si>
  <si>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</si>
  <si>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</si>
  <si>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</si>
  <si>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</si>
  <si>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</si>
  <si>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K.P Equipment Basic Health Project</t>
  </si>
  <si>
    <t>Reconstruction of Health Infrastructure in AJK</t>
  </si>
  <si>
    <t xml:space="preserve"> 02.01.06 </t>
  </si>
  <si>
    <t xml:space="preserve"> 29.09.06 </t>
  </si>
  <si>
    <t>GERMANY-2015-01</t>
  </si>
  <si>
    <t>RAHA-III-2016</t>
  </si>
  <si>
    <t>REF. AFF. HOST. AREA -RAHA-III</t>
  </si>
  <si>
    <t>Capacity Building Measures NRSP</t>
  </si>
  <si>
    <t>Health Infrastrucutre for AJK</t>
  </si>
  <si>
    <t xml:space="preserve"> 17.12.13 </t>
  </si>
  <si>
    <t xml:space="preserve"> 27.05.15 </t>
  </si>
  <si>
    <t xml:space="preserve"> 29.03.16 </t>
  </si>
  <si>
    <t>NRSP</t>
  </si>
  <si>
    <t>U.N.H.C.R</t>
  </si>
  <si>
    <t>US-Muncipal-Total</t>
  </si>
  <si>
    <t>Common (KP,Sindh)</t>
  </si>
  <si>
    <t>[3550.000]</t>
  </si>
  <si>
    <t>[33.649]</t>
  </si>
  <si>
    <t>11800-105</t>
  </si>
  <si>
    <t>Afghan Refugees RA July 2016</t>
  </si>
  <si>
    <t xml:space="preserve"> 31.07.16 </t>
  </si>
  <si>
    <t>SAFRON</t>
  </si>
  <si>
    <t>Afghan R.R.A.</t>
  </si>
  <si>
    <t>391-GOMAL-AGR</t>
  </si>
  <si>
    <t>391PEPA-10-FATA</t>
  </si>
  <si>
    <t>PEPA FATA</t>
  </si>
  <si>
    <t>391-PEPA-10-KPK</t>
  </si>
  <si>
    <t>PEPA KPK</t>
  </si>
  <si>
    <t>Gomal Zam Multipupose Dam</t>
  </si>
  <si>
    <t xml:space="preserve"> 07.01.11 </t>
  </si>
  <si>
    <t xml:space="preserve"> 31.10.16 </t>
  </si>
  <si>
    <t xml:space="preserve"> 30.09.10 </t>
  </si>
  <si>
    <t>Misc</t>
  </si>
  <si>
    <t>Kind</t>
  </si>
  <si>
    <t>Project Aid Total</t>
  </si>
  <si>
    <t>Non-Proj. Aid Total</t>
  </si>
  <si>
    <t>Budgeted</t>
  </si>
  <si>
    <t>Disbursed</t>
  </si>
  <si>
    <t>World Bank</t>
  </si>
  <si>
    <t>others</t>
  </si>
  <si>
    <t>DISBURSEMENTS AND NET TRANSFERS OF FOREIGN ASSISTANCE</t>
  </si>
  <si>
    <t>[$ Million]</t>
  </si>
  <si>
    <t>Year</t>
  </si>
  <si>
    <t>Agency</t>
  </si>
  <si>
    <t>Disbursements</t>
  </si>
  <si>
    <t>Debt-servicing</t>
  </si>
  <si>
    <t>Net Flow</t>
  </si>
  <si>
    <t>Net Transfers</t>
  </si>
  <si>
    <t>Principal Repayment</t>
  </si>
  <si>
    <t>Interest Payments</t>
  </si>
  <si>
    <t>1</t>
  </si>
  <si>
    <t>2</t>
  </si>
  <si>
    <t>3</t>
  </si>
  <si>
    <t>4</t>
  </si>
  <si>
    <t>5</t>
  </si>
  <si>
    <t>6</t>
  </si>
  <si>
    <t>7 = [3 - 4]</t>
  </si>
  <si>
    <t>7 = [3 - 6]</t>
  </si>
  <si>
    <t>W. Bank</t>
  </si>
  <si>
    <t>IDB (Short-term)</t>
  </si>
  <si>
    <t>UNHCR</t>
  </si>
  <si>
    <t>IMF</t>
  </si>
  <si>
    <t>July$</t>
  </si>
  <si>
    <t>Public Grants &amp; Loans Total</t>
  </si>
  <si>
    <t>B/E            2016-17</t>
  </si>
  <si>
    <t xml:space="preserve">Prog./ Budgetary Support </t>
  </si>
  <si>
    <t>August$</t>
  </si>
  <si>
    <t>Jul-Aug$</t>
  </si>
  <si>
    <t>JulyRs</t>
  </si>
  <si>
    <t>AugustRs</t>
  </si>
  <si>
    <t>Jul-AugRs</t>
  </si>
  <si>
    <t xml:space="preserve">  </t>
  </si>
  <si>
    <t>Punjab Basmati Rice Value Chain</t>
  </si>
  <si>
    <t>13.12.13</t>
  </si>
  <si>
    <t xml:space="preserve"> 05.12.15</t>
  </si>
  <si>
    <t xml:space="preserve"> 31.03.22</t>
  </si>
  <si>
    <t>Safe City Islamabad Project</t>
  </si>
  <si>
    <t xml:space="preserve"> 17.12.10 </t>
  </si>
  <si>
    <t xml:space="preserve"> 16.10.16 </t>
  </si>
  <si>
    <t>201365675-GERM</t>
  </si>
  <si>
    <t>Regional Infrastructure. Fund, KP</t>
  </si>
  <si>
    <t>18.09.15</t>
  </si>
  <si>
    <t>TF-17353</t>
  </si>
  <si>
    <t>7956-PAK</t>
  </si>
  <si>
    <t>DEVLOPING A.L. N RURL PAK RANG</t>
  </si>
  <si>
    <t xml:space="preserve"> 21.05.14 </t>
  </si>
  <si>
    <t xml:space="preserve"> 21.05.18 </t>
  </si>
  <si>
    <t xml:space="preserve"> 11.10.11 </t>
  </si>
  <si>
    <t xml:space="preserve"> 24.01.11 </t>
  </si>
  <si>
    <t>ECO. Revitalization of KP/FATA</t>
  </si>
  <si>
    <t>Karachi Port Improvement Project</t>
  </si>
  <si>
    <t>KPT</t>
  </si>
  <si>
    <t>Common (KP,FATA)</t>
  </si>
  <si>
    <t>Misc.</t>
  </si>
  <si>
    <t>5760-PAK</t>
  </si>
  <si>
    <t>WATER CAPBUIL. &amp; ADV SERV-WCAP</t>
  </si>
  <si>
    <t xml:space="preserve"> 27.01.16 </t>
  </si>
  <si>
    <t xml:space="preserve"> 30.06.21 </t>
  </si>
  <si>
    <t>01.02.16</t>
  </si>
  <si>
    <t xml:space="preserve"> 05.08.16 </t>
  </si>
  <si>
    <t>Punjab Education Sector Programme-II</t>
  </si>
  <si>
    <t xml:space="preserve"> 22.03.13 </t>
  </si>
  <si>
    <t xml:space="preserve"> 30.06.19 </t>
  </si>
  <si>
    <t>UK-13-PESP2</t>
  </si>
  <si>
    <t>[US$ Million]</t>
  </si>
  <si>
    <t xml:space="preserve">Total </t>
  </si>
  <si>
    <t>DISBURSEMENT  AGAINST BUDGET ESTIMATES  OF FOREIGN ECONOMIC ASSISTANCE 2016-17</t>
  </si>
  <si>
    <t>July</t>
  </si>
  <si>
    <t>August</t>
  </si>
  <si>
    <t>Jul-Aug</t>
  </si>
  <si>
    <t>Eco.Trade Bank</t>
  </si>
  <si>
    <t>F.PSDP</t>
  </si>
  <si>
    <t>September</t>
  </si>
  <si>
    <t>Jul-Sep</t>
  </si>
  <si>
    <t>Jul-Sep$</t>
  </si>
  <si>
    <t>September$</t>
  </si>
  <si>
    <t>July-Aug$</t>
  </si>
  <si>
    <t>July-AugRs</t>
  </si>
  <si>
    <t>SeptemberRs</t>
  </si>
  <si>
    <t>Jul-SepRs</t>
  </si>
  <si>
    <t>July-Aug</t>
  </si>
  <si>
    <t>TA-8578-PAK</t>
  </si>
  <si>
    <t>3091-PK</t>
  </si>
  <si>
    <t>Jamshoro Power Generation Project</t>
  </si>
  <si>
    <t xml:space="preserve"> 12.02.14 </t>
  </si>
  <si>
    <t xml:space="preserve"> 31.03.19 </t>
  </si>
  <si>
    <t>3092-PK</t>
  </si>
  <si>
    <t xml:space="preserve"> 12.02.15</t>
  </si>
  <si>
    <t xml:space="preserve"> 31.03.20</t>
  </si>
  <si>
    <t>China-10-51</t>
  </si>
  <si>
    <t>GCL16-6575-CPEC</t>
  </si>
  <si>
    <t>GCL167576-CPEC</t>
  </si>
  <si>
    <t>Havelian-Thaikot KKH-P-II -14%</t>
  </si>
  <si>
    <t>Sukkur-Multan, PESH-KAR MOTWAY</t>
  </si>
  <si>
    <t xml:space="preserve"> 28.04.16 </t>
  </si>
  <si>
    <t xml:space="preserve"> 30.04.21 </t>
  </si>
  <si>
    <t>N.H.A</t>
  </si>
  <si>
    <t>PBC-OLL15-34377</t>
  </si>
  <si>
    <t>Orange Line in Lahore Project</t>
  </si>
  <si>
    <t xml:space="preserve"> 21.12.15 </t>
  </si>
  <si>
    <t xml:space="preserve"> 01.01.20 </t>
  </si>
  <si>
    <t>K.P TB Control Program (P-II)</t>
  </si>
  <si>
    <t xml:space="preserve"> 23.12.10 </t>
  </si>
  <si>
    <t>Green Star</t>
  </si>
  <si>
    <t xml:space="preserve"> 22.01.14 </t>
  </si>
  <si>
    <t xml:space="preserve"> 31.12.17 </t>
  </si>
  <si>
    <t>Reproductive Health</t>
  </si>
  <si>
    <t>Promoting Girls Education in Balochistan</t>
  </si>
  <si>
    <t xml:space="preserve"> 12.09.12 </t>
  </si>
  <si>
    <t>5106-PAK</t>
  </si>
  <si>
    <t>2nd Punjab Education Project</t>
  </si>
  <si>
    <t xml:space="preserve"> 25.05.12 </t>
  </si>
  <si>
    <t>Second Sindh Education Sector Project</t>
  </si>
  <si>
    <t xml:space="preserve"> 28.11.13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</si>
  <si>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</si>
  <si>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</si>
  <si>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</si>
  <si>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</si>
  <si>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</si>
  <si>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</si>
  <si>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>Polio Eradication Project</t>
  </si>
  <si>
    <t>P-64</t>
  </si>
  <si>
    <t xml:space="preserve"> 19.05.16 </t>
  </si>
  <si>
    <t xml:space="preserve"> 08.07.21 </t>
  </si>
  <si>
    <t>NHSRC</t>
  </si>
  <si>
    <t xml:space="preserve"> 25.11.10 </t>
  </si>
  <si>
    <t>391-PEPA-10-EDU</t>
  </si>
  <si>
    <t>PEPA EDUCATION</t>
  </si>
  <si>
    <t>Sum of Jul-Sep$</t>
  </si>
  <si>
    <t>Data</t>
  </si>
  <si>
    <t>15-16     [July-Sept]</t>
  </si>
  <si>
    <t>16-17    [July-Sep]</t>
  </si>
  <si>
    <t>China Development Bank</t>
  </si>
  <si>
    <t>CDB-CPEC2016BOP</t>
  </si>
  <si>
    <t>CDB US$700M for BOP-CPEC</t>
  </si>
  <si>
    <t>20.09.16</t>
  </si>
  <si>
    <t>Noor Bank PJSC</t>
  </si>
  <si>
    <t>NOOR-2016</t>
  </si>
  <si>
    <t>Noor Bank Master Murabha Agreement</t>
  </si>
  <si>
    <t>29.09.16</t>
  </si>
  <si>
    <t>28.10.16</t>
  </si>
  <si>
    <t>Sum of September$</t>
  </si>
  <si>
    <t>Sum of July-Aug$</t>
  </si>
  <si>
    <t>Sum of B/E US$</t>
  </si>
  <si>
    <t>Provisional Disbursement          (July-Aug)</t>
  </si>
  <si>
    <t>Note: Provisional Disbursements as per information received and recorded in DAMFAS database by 19.10.2016</t>
  </si>
  <si>
    <t>Provisional Disbursement        (Sep)</t>
  </si>
  <si>
    <t>Provisional Disbursement          (July-Sep)</t>
  </si>
  <si>
    <t>[PKR Million]</t>
  </si>
  <si>
    <t xml:space="preserve">94% of the total disbursement during Jul-Sep, 2016 is received in the form of loans and 06% received as Grants. </t>
  </si>
  <si>
    <t>Disbursements from UK, China, ADB,Japan,USA,World Bank and IDB 41%,71%,11%,07%,20% ,04% and 41% of the budgeted foreign economic assistance  has been materialized respectively during first three months of the ongoing Fiscal Year 2016-17.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</si>
</sst>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</numFmts>
  <fonts count="75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6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sz val="11"/>
      <name val="Calibri"/>
      <family val="2"/>
    </font>
    <font>
      <sz val="10"/>
      <name val="Trebuchet MS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5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5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8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3" applyNumberFormat="1" applyFont="1" applyFill="1" applyBorder="1" applyAlignment="1">
      <alignment horizontal="right" vertical="center"/>
      <protection/>
    </xf>
    <xf numFmtId="179" fontId="3" fillId="0" borderId="10" xfId="0" applyNumberFormat="1" applyFont="1" applyFill="1" applyBorder="1" applyAlignment="1">
      <alignment horizontal="right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68" fontId="13" fillId="0" borderId="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4" fontId="6" fillId="0" borderId="10" xfId="63" applyNumberFormat="1" applyFont="1" applyFill="1" applyBorder="1" applyAlignment="1">
      <alignment horizontal="right" vertical="center"/>
      <protection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68" fontId="6" fillId="0" borderId="10" xfId="0" applyFont="1" applyFill="1" applyBorder="1" applyAlignment="1">
      <alignment horizontal="center" vertical="center" wrapText="1"/>
    </xf>
    <xf numFmtId="4" fontId="6" fillId="0" borderId="10" xfId="47" applyNumberFormat="1" applyFont="1" applyFill="1" applyBorder="1" applyAlignment="1">
      <alignment horizontal="right" vertical="center"/>
    </xf>
    <xf numFmtId="168" fontId="13" fillId="0" borderId="0" xfId="0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168" fontId="13" fillId="0" borderId="0" xfId="0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7" fontId="8" fillId="0" borderId="12" xfId="0" applyNumberFormat="1" applyFont="1" applyFill="1" applyBorder="1" applyAlignment="1">
      <alignment horizontal="center" vertical="center" wrapText="1"/>
    </xf>
    <xf numFmtId="165" fontId="4" fillId="0" borderId="12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168" fontId="13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8" fontId="17" fillId="0" borderId="0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right" vertical="center"/>
    </xf>
    <xf numFmtId="180" fontId="3" fillId="0" borderId="10" xfId="63" applyNumberFormat="1" applyFont="1" applyFill="1" applyBorder="1" applyAlignment="1">
      <alignment horizontal="center" vertical="center"/>
      <protection/>
    </xf>
    <xf numFmtId="171" fontId="3" fillId="0" borderId="0" xfId="42" applyNumberFormat="1" applyFont="1" applyFill="1" applyBorder="1" applyAlignment="1">
      <alignment horizontal="center" vertical="center" wrapText="1"/>
    </xf>
    <xf numFmtId="171" fontId="3" fillId="0" borderId="0" xfId="42" applyNumberFormat="1" applyFont="1" applyFill="1" applyBorder="1" applyAlignment="1">
      <alignment horizontal="left" vertical="center"/>
    </xf>
    <xf numFmtId="171" fontId="3" fillId="0" borderId="0" xfId="42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 wrapText="1"/>
    </xf>
    <xf numFmtId="178" fontId="3" fillId="0" borderId="0" xfId="42" applyNumberFormat="1" applyFont="1" applyFill="1" applyBorder="1" applyAlignment="1">
      <alignment horizontal="center" vertical="center" wrapText="1"/>
    </xf>
    <xf numFmtId="178" fontId="6" fillId="0" borderId="0" xfId="42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168" fontId="0" fillId="0" borderId="13" xfId="0" applyBorder="1" applyAlignment="1">
      <alignment/>
    </xf>
    <xf numFmtId="168" fontId="0" fillId="0" borderId="13" xfId="0" applyBorder="1" applyAlignment="1">
      <alignment/>
    </xf>
    <xf numFmtId="168" fontId="0" fillId="0" borderId="14" xfId="0" applyBorder="1" applyAlignment="1">
      <alignment/>
    </xf>
    <xf numFmtId="168" fontId="3" fillId="0" borderId="10" xfId="0" applyFont="1" applyFill="1" applyBorder="1" applyAlignment="1">
      <alignment horizontal="left" vertical="center" wrapText="1"/>
    </xf>
    <xf numFmtId="168" fontId="0" fillId="0" borderId="0" xfId="64">
      <alignment/>
      <protection/>
    </xf>
    <xf numFmtId="166" fontId="0" fillId="0" borderId="13" xfId="64" applyNumberFormat="1" applyBorder="1">
      <alignment/>
      <protection/>
    </xf>
    <xf numFmtId="168" fontId="0" fillId="0" borderId="0" xfId="64" applyFont="1">
      <alignment/>
      <protection/>
    </xf>
    <xf numFmtId="166" fontId="0" fillId="0" borderId="13" xfId="64" applyNumberFormat="1" applyBorder="1" applyAlignment="1">
      <alignment vertical="center"/>
      <protection/>
    </xf>
    <xf numFmtId="3" fontId="0" fillId="0" borderId="13" xfId="64" applyNumberFormat="1" applyBorder="1">
      <alignment/>
      <protection/>
    </xf>
    <xf numFmtId="3" fontId="3" fillId="0" borderId="15" xfId="64" applyNumberFormat="1" applyFont="1" applyBorder="1" applyAlignment="1">
      <alignment vertical="center"/>
      <protection/>
    </xf>
    <xf numFmtId="167" fontId="0" fillId="0" borderId="0" xfId="64" applyNumberFormat="1">
      <alignment/>
      <protection/>
    </xf>
    <xf numFmtId="166" fontId="0" fillId="0" borderId="16" xfId="64" applyNumberFormat="1" applyBorder="1" applyAlignment="1">
      <alignment vertical="center"/>
      <protection/>
    </xf>
    <xf numFmtId="3" fontId="0" fillId="0" borderId="16" xfId="64" applyNumberFormat="1" applyBorder="1">
      <alignment/>
      <protection/>
    </xf>
    <xf numFmtId="3" fontId="0" fillId="0" borderId="17" xfId="64" applyNumberFormat="1" applyBorder="1">
      <alignment/>
      <protection/>
    </xf>
    <xf numFmtId="166" fontId="0" fillId="0" borderId="16" xfId="64" applyNumberFormat="1" applyFont="1" applyBorder="1" applyAlignment="1">
      <alignment vertical="center"/>
      <protection/>
    </xf>
    <xf numFmtId="166" fontId="0" fillId="0" borderId="16" xfId="64" applyNumberFormat="1" applyFont="1" applyBorder="1">
      <alignment/>
      <protection/>
    </xf>
    <xf numFmtId="4" fontId="0" fillId="0" borderId="0" xfId="64" applyNumberFormat="1">
      <alignment/>
      <protection/>
    </xf>
    <xf numFmtId="168" fontId="20" fillId="0" borderId="0" xfId="64" applyFont="1" applyAlignment="1">
      <alignment/>
      <protection/>
    </xf>
    <xf numFmtId="168" fontId="0" fillId="0" borderId="0" xfId="64" applyAlignment="1">
      <alignment vertical="center" wrapText="1"/>
      <protection/>
    </xf>
    <xf numFmtId="0" fontId="22" fillId="0" borderId="0" xfId="66" applyFont="1" applyBorder="1" applyAlignment="1">
      <alignment vertical="center" wrapText="1"/>
      <protection/>
    </xf>
    <xf numFmtId="174" fontId="4" fillId="0" borderId="10" xfId="45" applyNumberFormat="1" applyFont="1" applyBorder="1" applyAlignment="1">
      <alignment horizontal="center" vertical="center" wrapText="1"/>
    </xf>
    <xf numFmtId="0" fontId="4" fillId="0" borderId="18" xfId="66" applyFont="1" applyBorder="1" applyAlignment="1">
      <alignment horizontal="center" vertical="center" wrapText="1"/>
      <protection/>
    </xf>
    <xf numFmtId="174" fontId="4" fillId="0" borderId="18" xfId="45" applyNumberFormat="1" applyFont="1" applyBorder="1" applyAlignment="1">
      <alignment horizontal="center" vertical="center" wrapText="1"/>
    </xf>
    <xf numFmtId="0" fontId="23" fillId="0" borderId="0" xfId="66" applyFont="1" applyBorder="1" applyAlignment="1">
      <alignment horizontal="center" vertical="center" wrapText="1"/>
      <protection/>
    </xf>
    <xf numFmtId="0" fontId="4" fillId="0" borderId="10" xfId="66" applyFont="1" applyBorder="1" applyAlignment="1" quotePrefix="1">
      <alignment horizontal="center" vertical="center" wrapText="1"/>
      <protection/>
    </xf>
    <xf numFmtId="174" fontId="4" fillId="0" borderId="10" xfId="45" applyNumberFormat="1" applyFont="1" applyBorder="1" applyAlignment="1" quotePrefix="1">
      <alignment horizontal="center" vertical="center" wrapText="1"/>
    </xf>
    <xf numFmtId="0" fontId="25" fillId="0" borderId="0" xfId="66" applyFont="1" applyBorder="1" applyAlignment="1">
      <alignment vertical="center" wrapText="1"/>
      <protection/>
    </xf>
    <xf numFmtId="183" fontId="25" fillId="0" borderId="0" xfId="64" applyNumberFormat="1" applyFont="1" applyFill="1" applyBorder="1" applyAlignment="1">
      <alignment vertical="center"/>
      <protection/>
    </xf>
    <xf numFmtId="174" fontId="25" fillId="0" borderId="0" xfId="45" applyNumberFormat="1" applyFont="1" applyBorder="1" applyAlignment="1">
      <alignment vertical="center" wrapText="1"/>
    </xf>
    <xf numFmtId="183" fontId="25" fillId="0" borderId="0" xfId="45" applyNumberFormat="1" applyFont="1" applyFill="1" applyBorder="1" applyAlignment="1">
      <alignment vertical="center" wrapText="1"/>
    </xf>
    <xf numFmtId="43" fontId="22" fillId="0" borderId="0" xfId="66" applyNumberFormat="1" applyFont="1" applyBorder="1" applyAlignment="1">
      <alignment vertical="center" wrapText="1"/>
      <protection/>
    </xf>
    <xf numFmtId="174" fontId="25" fillId="0" borderId="0" xfId="45" applyNumberFormat="1" applyFont="1" applyFill="1" applyBorder="1" applyAlignment="1">
      <alignment vertical="center" wrapText="1"/>
    </xf>
    <xf numFmtId="174" fontId="19" fillId="0" borderId="0" xfId="45" applyNumberFormat="1" applyFont="1" applyBorder="1" applyAlignment="1">
      <alignment vertical="center" wrapText="1"/>
    </xf>
    <xf numFmtId="174" fontId="5" fillId="0" borderId="0" xfId="45" applyNumberFormat="1" applyFont="1" applyFill="1" applyBorder="1" applyAlignment="1">
      <alignment vertical="center" wrapText="1"/>
    </xf>
    <xf numFmtId="174" fontId="5" fillId="0" borderId="0" xfId="45" applyNumberFormat="1" applyFont="1" applyBorder="1" applyAlignment="1">
      <alignment vertical="center" wrapText="1"/>
    </xf>
    <xf numFmtId="0" fontId="26" fillId="0" borderId="0" xfId="66" applyFont="1" applyBorder="1" applyAlignment="1">
      <alignment vertical="center" wrapText="1"/>
      <protection/>
    </xf>
    <xf numFmtId="0" fontId="27" fillId="0" borderId="0" xfId="66" applyFont="1" applyBorder="1" applyAlignment="1">
      <alignment vertical="center" wrapText="1"/>
      <protection/>
    </xf>
    <xf numFmtId="0" fontId="22" fillId="0" borderId="0" xfId="66" applyFont="1" applyBorder="1" applyAlignment="1">
      <alignment horizontal="center" vertical="center" wrapText="1"/>
      <protection/>
    </xf>
    <xf numFmtId="174" fontId="22" fillId="0" borderId="0" xfId="45" applyNumberFormat="1" applyFont="1" applyBorder="1" applyAlignment="1">
      <alignment vertical="center" wrapText="1"/>
    </xf>
    <xf numFmtId="168" fontId="0" fillId="0" borderId="19" xfId="0" applyBorder="1" applyAlignment="1">
      <alignment/>
    </xf>
    <xf numFmtId="0" fontId="3" fillId="0" borderId="10" xfId="68" applyFont="1" applyFill="1" applyBorder="1" applyAlignment="1">
      <alignment horizontal="right" vertical="center" wrapText="1"/>
      <protection/>
    </xf>
    <xf numFmtId="179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vertical="center" wrapText="1"/>
    </xf>
    <xf numFmtId="165" fontId="6" fillId="0" borderId="10" xfId="42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Fill="1" applyBorder="1" applyAlignment="1">
      <alignment vertical="center" wrapText="1"/>
    </xf>
    <xf numFmtId="4" fontId="3" fillId="0" borderId="10" xfId="63" applyNumberFormat="1" applyFont="1" applyFill="1" applyBorder="1" applyAlignment="1">
      <alignment horizontal="right" vertical="center"/>
      <protection/>
    </xf>
    <xf numFmtId="179" fontId="3" fillId="0" borderId="10" xfId="63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7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170" fontId="4" fillId="0" borderId="10" xfId="0" applyNumberFormat="1" applyFont="1" applyFill="1" applyBorder="1" applyAlignment="1">
      <alignment horizontal="center" vertical="center"/>
    </xf>
    <xf numFmtId="168" fontId="32" fillId="0" borderId="10" xfId="0" applyFont="1" applyBorder="1" applyAlignment="1">
      <alignment vertical="center"/>
    </xf>
    <xf numFmtId="4" fontId="32" fillId="0" borderId="10" xfId="0" applyNumberFormat="1" applyFont="1" applyBorder="1" applyAlignment="1">
      <alignment vertical="center"/>
    </xf>
    <xf numFmtId="179" fontId="32" fillId="0" borderId="10" xfId="0" applyNumberFormat="1" applyFont="1" applyBorder="1" applyAlignment="1">
      <alignment vertical="center"/>
    </xf>
    <xf numFmtId="179" fontId="32" fillId="0" borderId="20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179" fontId="33" fillId="0" borderId="10" xfId="0" applyNumberFormat="1" applyFont="1" applyBorder="1" applyAlignment="1">
      <alignment vertical="center"/>
    </xf>
    <xf numFmtId="179" fontId="33" fillId="0" borderId="20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179" fontId="33" fillId="0" borderId="21" xfId="0" applyNumberFormat="1" applyFont="1" applyBorder="1" applyAlignment="1">
      <alignment vertical="center"/>
    </xf>
    <xf numFmtId="179" fontId="33" fillId="0" borderId="22" xfId="0" applyNumberFormat="1" applyFont="1" applyBorder="1" applyAlignment="1">
      <alignment vertical="center"/>
    </xf>
    <xf numFmtId="168" fontId="32" fillId="0" borderId="23" xfId="0" applyFont="1" applyBorder="1" applyAlignment="1">
      <alignment vertical="center"/>
    </xf>
    <xf numFmtId="168" fontId="33" fillId="0" borderId="24" xfId="0" applyFont="1" applyBorder="1" applyAlignment="1">
      <alignment vertical="center"/>
    </xf>
    <xf numFmtId="168" fontId="32" fillId="0" borderId="25" xfId="0" applyFont="1" applyBorder="1" applyAlignment="1">
      <alignment vertical="center"/>
    </xf>
    <xf numFmtId="179" fontId="32" fillId="0" borderId="25" xfId="0" applyNumberFormat="1" applyFont="1" applyBorder="1" applyAlignment="1">
      <alignment vertical="center"/>
    </xf>
    <xf numFmtId="179" fontId="32" fillId="0" borderId="26" xfId="0" applyNumberFormat="1" applyFont="1" applyBorder="1" applyAlignment="1">
      <alignment vertical="center"/>
    </xf>
    <xf numFmtId="172" fontId="33" fillId="0" borderId="18" xfId="42" applyNumberFormat="1" applyFont="1" applyBorder="1" applyAlignment="1">
      <alignment horizontal="center" vertical="center" wrapText="1"/>
    </xf>
    <xf numFmtId="165" fontId="33" fillId="0" borderId="18" xfId="42" applyFont="1" applyBorder="1" applyAlignment="1">
      <alignment horizontal="center" vertical="center" wrapText="1"/>
    </xf>
    <xf numFmtId="172" fontId="33" fillId="0" borderId="21" xfId="42" applyNumberFormat="1" applyFont="1" applyBorder="1" applyAlignment="1">
      <alignment horizontal="center" vertical="center" wrapText="1"/>
    </xf>
    <xf numFmtId="165" fontId="33" fillId="0" borderId="21" xfId="42" applyFont="1" applyBorder="1" applyAlignment="1">
      <alignment horizontal="center" vertical="center" wrapText="1"/>
    </xf>
    <xf numFmtId="165" fontId="33" fillId="0" borderId="22" xfId="42" applyFont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vertical="center" wrapText="1"/>
    </xf>
    <xf numFmtId="179" fontId="14" fillId="0" borderId="10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171" fontId="3" fillId="33" borderId="10" xfId="42" applyNumberFormat="1" applyFont="1" applyFill="1" applyBorder="1" applyAlignment="1">
      <alignment horizontal="center" vertical="center" wrapText="1"/>
    </xf>
    <xf numFmtId="171" fontId="3" fillId="34" borderId="10" xfId="42" applyNumberFormat="1" applyFont="1" applyFill="1" applyBorder="1" applyAlignment="1">
      <alignment horizontal="center" vertical="center" wrapText="1"/>
    </xf>
    <xf numFmtId="168" fontId="3" fillId="34" borderId="10" xfId="0" applyFont="1" applyFill="1" applyBorder="1" applyAlignment="1">
      <alignment vertical="center" wrapText="1"/>
    </xf>
    <xf numFmtId="168" fontId="3" fillId="34" borderId="0" xfId="0" applyFont="1" applyFill="1" applyBorder="1" applyAlignment="1">
      <alignment vertical="center" wrapText="1"/>
    </xf>
    <xf numFmtId="168" fontId="11" fillId="34" borderId="0" xfId="0" applyFont="1" applyFill="1" applyBorder="1" applyAlignment="1">
      <alignment vertical="center" wrapText="1"/>
    </xf>
    <xf numFmtId="179" fontId="14" fillId="0" borderId="0" xfId="0" applyNumberFormat="1" applyFont="1" applyFill="1" applyBorder="1" applyAlignment="1">
      <alignment horizontal="right" vertical="center"/>
    </xf>
    <xf numFmtId="168" fontId="0" fillId="0" borderId="16" xfId="0" applyBorder="1" applyAlignment="1">
      <alignment/>
    </xf>
    <xf numFmtId="168" fontId="0" fillId="0" borderId="27" xfId="0" applyBorder="1" applyAlignment="1">
      <alignment/>
    </xf>
    <xf numFmtId="179" fontId="0" fillId="0" borderId="27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28" xfId="0" applyNumberFormat="1" applyBorder="1" applyAlignment="1">
      <alignment/>
    </xf>
    <xf numFmtId="171" fontId="4" fillId="0" borderId="12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8" xfId="42" applyNumberFormat="1" applyFont="1" applyFill="1" applyBorder="1" applyAlignment="1">
      <alignment horizontal="center" vertical="center" wrapText="1"/>
    </xf>
    <xf numFmtId="171" fontId="4" fillId="0" borderId="30" xfId="42" applyNumberFormat="1" applyFont="1" applyFill="1" applyBorder="1" applyAlignment="1">
      <alignment horizontal="center" vertical="center" wrapText="1"/>
    </xf>
    <xf numFmtId="171" fontId="4" fillId="0" borderId="25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5" fontId="4" fillId="0" borderId="18" xfId="42" applyNumberFormat="1" applyFont="1" applyFill="1" applyBorder="1" applyAlignment="1" quotePrefix="1">
      <alignment horizontal="center" vertical="center" textRotation="180" wrapText="1"/>
    </xf>
    <xf numFmtId="165" fontId="4" fillId="0" borderId="30" xfId="42" applyNumberFormat="1" applyFont="1" applyFill="1" applyBorder="1" applyAlignment="1" quotePrefix="1">
      <alignment horizontal="center" vertical="center" textRotation="180" wrapText="1"/>
    </xf>
    <xf numFmtId="165" fontId="4" fillId="0" borderId="25" xfId="42" applyNumberFormat="1" applyFont="1" applyFill="1" applyBorder="1" applyAlignment="1" quotePrefix="1">
      <alignment horizontal="center" vertical="center" textRotation="180" wrapText="1"/>
    </xf>
    <xf numFmtId="168" fontId="18" fillId="0" borderId="31" xfId="0" applyFont="1" applyFill="1" applyBorder="1" applyAlignment="1">
      <alignment horizontal="center" vertical="center" wrapText="1"/>
    </xf>
    <xf numFmtId="168" fontId="18" fillId="0" borderId="32" xfId="0" applyFont="1" applyFill="1" applyBorder="1" applyAlignment="1">
      <alignment horizontal="center" vertical="center" wrapText="1"/>
    </xf>
    <xf numFmtId="168" fontId="18" fillId="0" borderId="33" xfId="0" applyFont="1" applyFill="1" applyBorder="1" applyAlignment="1">
      <alignment horizontal="center" vertical="center" wrapText="1"/>
    </xf>
    <xf numFmtId="168" fontId="18" fillId="0" borderId="34" xfId="0" applyFont="1" applyFill="1" applyBorder="1" applyAlignment="1">
      <alignment horizontal="center" vertical="center" wrapText="1"/>
    </xf>
    <xf numFmtId="168" fontId="18" fillId="0" borderId="35" xfId="0" applyFont="1" applyFill="1" applyBorder="1" applyAlignment="1">
      <alignment horizontal="center" vertical="center" wrapText="1"/>
    </xf>
    <xf numFmtId="168" fontId="18" fillId="0" borderId="36" xfId="0" applyFont="1" applyFill="1" applyBorder="1" applyAlignment="1">
      <alignment horizontal="center" vertical="center" wrapText="1"/>
    </xf>
    <xf numFmtId="168" fontId="18" fillId="0" borderId="37" xfId="0" applyFont="1" applyFill="1" applyBorder="1" applyAlignment="1">
      <alignment horizontal="center" vertical="center" wrapText="1"/>
    </xf>
    <xf numFmtId="168" fontId="18" fillId="0" borderId="0" xfId="0" applyFont="1" applyFill="1" applyBorder="1" applyAlignment="1">
      <alignment horizontal="center" vertical="center" wrapText="1"/>
    </xf>
    <xf numFmtId="168" fontId="5" fillId="0" borderId="33" xfId="0" applyFont="1" applyFill="1" applyBorder="1" applyAlignment="1">
      <alignment horizontal="center" vertical="center" wrapText="1"/>
    </xf>
    <xf numFmtId="168" fontId="5" fillId="0" borderId="0" xfId="0" applyFont="1" applyFill="1" applyBorder="1" applyAlignment="1">
      <alignment horizontal="center" vertical="center" wrapText="1"/>
    </xf>
    <xf numFmtId="168" fontId="3" fillId="0" borderId="35" xfId="0" applyFont="1" applyFill="1" applyBorder="1" applyAlignment="1">
      <alignment horizontal="right" vertical="center" wrapText="1"/>
    </xf>
    <xf numFmtId="168" fontId="3" fillId="0" borderId="38" xfId="0" applyFont="1" applyFill="1" applyBorder="1" applyAlignment="1">
      <alignment horizontal="right" vertical="center" wrapText="1"/>
    </xf>
    <xf numFmtId="167" fontId="4" fillId="0" borderId="18" xfId="0" applyNumberFormat="1" applyFont="1" applyFill="1" applyBorder="1" applyAlignment="1">
      <alignment horizontal="center" vertical="center" textRotation="180" wrapText="1"/>
    </xf>
    <xf numFmtId="167" fontId="4" fillId="0" borderId="30" xfId="0" applyNumberFormat="1" applyFont="1" applyFill="1" applyBorder="1" applyAlignment="1">
      <alignment horizontal="center" vertical="center" textRotation="180" wrapText="1"/>
    </xf>
    <xf numFmtId="167" fontId="4" fillId="0" borderId="25" xfId="0" applyNumberFormat="1" applyFont="1" applyFill="1" applyBorder="1" applyAlignment="1">
      <alignment horizontal="center" vertical="center" textRotation="18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8" xfId="42" applyNumberFormat="1" applyFont="1" applyFill="1" applyBorder="1" applyAlignment="1">
      <alignment horizontal="center" vertical="center" textRotation="180" wrapText="1"/>
    </xf>
    <xf numFmtId="171" fontId="4" fillId="0" borderId="30" xfId="42" applyNumberFormat="1" applyFont="1" applyFill="1" applyBorder="1" applyAlignment="1">
      <alignment horizontal="center" vertical="center" textRotation="180" wrapText="1"/>
    </xf>
    <xf numFmtId="171" fontId="4" fillId="0" borderId="25" xfId="42" applyNumberFormat="1" applyFont="1" applyFill="1" applyBorder="1" applyAlignment="1">
      <alignment horizontal="center" vertical="center" textRotation="180" wrapText="1"/>
    </xf>
    <xf numFmtId="178" fontId="4" fillId="0" borderId="18" xfId="42" applyNumberFormat="1" applyFont="1" applyFill="1" applyBorder="1" applyAlignment="1">
      <alignment horizontal="center" vertical="center" textRotation="180" wrapText="1"/>
    </xf>
    <xf numFmtId="178" fontId="4" fillId="0" borderId="30" xfId="42" applyNumberFormat="1" applyFont="1" applyFill="1" applyBorder="1" applyAlignment="1">
      <alignment horizontal="center" vertical="center" textRotation="180" wrapText="1"/>
    </xf>
    <xf numFmtId="178" fontId="4" fillId="0" borderId="25" xfId="42" applyNumberFormat="1" applyFont="1" applyFill="1" applyBorder="1" applyAlignment="1">
      <alignment horizontal="center" vertical="center" textRotation="180" wrapText="1"/>
    </xf>
    <xf numFmtId="0" fontId="4" fillId="0" borderId="0" xfId="66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174" fontId="4" fillId="0" borderId="10" xfId="45" applyNumberFormat="1" applyFont="1" applyBorder="1" applyAlignment="1">
      <alignment horizontal="center" vertical="center" wrapText="1"/>
    </xf>
    <xf numFmtId="174" fontId="4" fillId="0" borderId="18" xfId="45" applyNumberFormat="1" applyFont="1" applyBorder="1" applyAlignment="1">
      <alignment horizontal="center" vertical="center" wrapText="1"/>
    </xf>
    <xf numFmtId="0" fontId="4" fillId="0" borderId="10" xfId="66" applyFont="1" applyBorder="1" applyAlignment="1" quotePrefix="1">
      <alignment horizontal="center" vertical="center" wrapText="1"/>
      <protection/>
    </xf>
    <xf numFmtId="0" fontId="24" fillId="0" borderId="0" xfId="66" applyFont="1" applyBorder="1" applyAlignment="1">
      <alignment horizontal="center" vertical="center" wrapText="1"/>
      <protection/>
    </xf>
    <xf numFmtId="0" fontId="25" fillId="0" borderId="0" xfId="66" applyFont="1" applyBorder="1" applyAlignment="1">
      <alignment vertical="center" wrapText="1"/>
      <protection/>
    </xf>
    <xf numFmtId="0" fontId="25" fillId="0" borderId="0" xfId="66" applyFont="1" applyBorder="1" applyAlignment="1">
      <alignment horizontal="left" vertical="center" wrapText="1"/>
      <protection/>
    </xf>
    <xf numFmtId="0" fontId="5" fillId="0" borderId="0" xfId="66" applyFont="1" applyBorder="1" applyAlignment="1">
      <alignment vertical="center" wrapText="1"/>
      <protection/>
    </xf>
    <xf numFmtId="0" fontId="3" fillId="0" borderId="0" xfId="66" applyFont="1" applyBorder="1" applyAlignment="1">
      <alignment horizontal="left" vertical="top" wrapText="1"/>
      <protection/>
    </xf>
    <xf numFmtId="168" fontId="21" fillId="0" borderId="0" xfId="64" applyFont="1" applyAlignment="1">
      <alignment horizontal="left" vertical="center" wrapText="1"/>
      <protection/>
    </xf>
    <xf numFmtId="168" fontId="20" fillId="0" borderId="0" xfId="64" applyFont="1" applyAlignment="1">
      <alignment horizontal="left" vertical="center" wrapText="1"/>
      <protection/>
    </xf>
    <xf numFmtId="168" fontId="11" fillId="0" borderId="0" xfId="64" applyFont="1" applyAlignment="1">
      <alignment horizontal="left" vertical="center" wrapText="1"/>
      <protection/>
    </xf>
    <xf numFmtId="168" fontId="32" fillId="0" borderId="39" xfId="0" applyFont="1" applyBorder="1" applyAlignment="1">
      <alignment horizontal="left" vertical="top"/>
    </xf>
    <xf numFmtId="168" fontId="32" fillId="0" borderId="40" xfId="0" applyFont="1" applyBorder="1" applyAlignment="1">
      <alignment horizontal="left" vertical="top"/>
    </xf>
    <xf numFmtId="168" fontId="32" fillId="0" borderId="18" xfId="0" applyFont="1" applyBorder="1" applyAlignment="1">
      <alignment horizontal="center" vertical="center"/>
    </xf>
    <xf numFmtId="168" fontId="32" fillId="0" borderId="30" xfId="0" applyFont="1" applyBorder="1" applyAlignment="1">
      <alignment horizontal="center" vertical="center"/>
    </xf>
    <xf numFmtId="168" fontId="32" fillId="0" borderId="25" xfId="0" applyFont="1" applyBorder="1" applyAlignment="1">
      <alignment horizontal="center" vertical="center"/>
    </xf>
    <xf numFmtId="168" fontId="32" fillId="0" borderId="12" xfId="0" applyFont="1" applyBorder="1" applyAlignment="1">
      <alignment vertical="center"/>
    </xf>
    <xf numFmtId="168" fontId="32" fillId="0" borderId="11" xfId="0" applyFont="1" applyBorder="1" applyAlignment="1">
      <alignment vertical="center"/>
    </xf>
    <xf numFmtId="168" fontId="33" fillId="0" borderId="41" xfId="0" applyFont="1" applyBorder="1" applyAlignment="1">
      <alignment vertical="center"/>
    </xf>
    <xf numFmtId="168" fontId="33" fillId="0" borderId="29" xfId="0" applyFont="1" applyBorder="1" applyAlignment="1">
      <alignment vertical="center"/>
    </xf>
    <xf numFmtId="168" fontId="33" fillId="0" borderId="11" xfId="0" applyFont="1" applyBorder="1" applyAlignment="1">
      <alignment vertical="center"/>
    </xf>
    <xf numFmtId="168" fontId="33" fillId="0" borderId="42" xfId="0" applyFont="1" applyBorder="1" applyAlignment="1">
      <alignment vertical="center"/>
    </xf>
    <xf numFmtId="168" fontId="33" fillId="0" borderId="43" xfId="0" applyFont="1" applyBorder="1" applyAlignment="1">
      <alignment vertical="center"/>
    </xf>
    <xf numFmtId="168" fontId="33" fillId="0" borderId="44" xfId="0" applyFont="1" applyBorder="1" applyAlignment="1">
      <alignment vertical="center"/>
    </xf>
    <xf numFmtId="175" fontId="31" fillId="0" borderId="0" xfId="49" applyNumberFormat="1" applyFont="1" applyBorder="1" applyAlignment="1">
      <alignment horizontal="center" vertical="center"/>
    </xf>
    <xf numFmtId="175" fontId="31" fillId="0" borderId="0" xfId="49" applyNumberFormat="1" applyFont="1" applyBorder="1" applyAlignment="1">
      <alignment horizontal="right" vertical="center"/>
    </xf>
    <xf numFmtId="175" fontId="33" fillId="0" borderId="45" xfId="49" applyNumberFormat="1" applyFont="1" applyBorder="1" applyAlignment="1">
      <alignment horizontal="center" vertical="center"/>
    </xf>
    <xf numFmtId="175" fontId="33" fillId="0" borderId="46" xfId="49" applyNumberFormat="1" applyFont="1" applyBorder="1" applyAlignment="1">
      <alignment horizontal="center" vertical="center"/>
    </xf>
    <xf numFmtId="175" fontId="33" fillId="0" borderId="47" xfId="49" applyNumberFormat="1" applyFont="1" applyBorder="1" applyAlignment="1">
      <alignment horizontal="center" vertical="center"/>
    </xf>
    <xf numFmtId="175" fontId="33" fillId="0" borderId="18" xfId="49" applyNumberFormat="1" applyFont="1" applyBorder="1" applyAlignment="1">
      <alignment horizontal="center" vertical="center"/>
    </xf>
    <xf numFmtId="174" fontId="33" fillId="0" borderId="47" xfId="49" applyNumberFormat="1" applyFont="1" applyBorder="1" applyAlignment="1">
      <alignment horizontal="center" vertical="center" wrapText="1"/>
    </xf>
    <xf numFmtId="174" fontId="33" fillId="0" borderId="18" xfId="49" applyNumberFormat="1" applyFont="1" applyBorder="1" applyAlignment="1">
      <alignment horizontal="center" vertical="center" wrapText="1"/>
    </xf>
    <xf numFmtId="172" fontId="33" fillId="0" borderId="47" xfId="0" applyNumberFormat="1" applyFont="1" applyBorder="1" applyAlignment="1">
      <alignment horizontal="center" vertical="center"/>
    </xf>
    <xf numFmtId="172" fontId="33" fillId="0" borderId="15" xfId="0" applyNumberFormat="1" applyFont="1" applyBorder="1" applyAlignment="1">
      <alignment horizontal="center" vertical="center"/>
    </xf>
    <xf numFmtId="175" fontId="31" fillId="0" borderId="48" xfId="49" applyNumberFormat="1" applyFont="1" applyBorder="1" applyAlignment="1">
      <alignment horizontal="right" vertical="center"/>
    </xf>
    <xf numFmtId="175" fontId="33" fillId="0" borderId="24" xfId="49" applyNumberFormat="1" applyFont="1" applyBorder="1" applyAlignment="1">
      <alignment horizontal="center" vertical="center"/>
    </xf>
    <xf numFmtId="175" fontId="33" fillId="0" borderId="21" xfId="49" applyNumberFormat="1" applyFont="1" applyBorder="1" applyAlignment="1">
      <alignment horizontal="center" vertical="center"/>
    </xf>
    <xf numFmtId="174" fontId="33" fillId="0" borderId="21" xfId="49" applyNumberFormat="1" applyFont="1" applyBorder="1" applyAlignment="1">
      <alignment horizontal="center" vertical="center" wrapText="1"/>
    </xf>
    <xf numFmtId="168" fontId="3" fillId="35" borderId="10" xfId="0" applyFont="1" applyFill="1" applyBorder="1" applyAlignment="1">
      <alignment vertical="center" wrapText="1"/>
    </xf>
    <xf numFmtId="171" fontId="3" fillId="35" borderId="10" xfId="42" applyNumberFormat="1" applyFont="1" applyFill="1" applyBorder="1" applyAlignment="1">
      <alignment horizontal="center" vertical="center" wrapText="1"/>
    </xf>
    <xf numFmtId="168" fontId="3" fillId="35" borderId="0" xfId="0" applyFont="1" applyFill="1" applyBorder="1" applyAlignment="1">
      <alignment vertical="center" wrapText="1"/>
    </xf>
    <xf numFmtId="168" fontId="0" fillId="0" borderId="49" xfId="0" applyBorder="1" applyAlignment="1">
      <alignment/>
    </xf>
    <xf numFmtId="168" fontId="0" fillId="0" borderId="50" xfId="0" applyBorder="1" applyAlignment="1">
      <alignment/>
    </xf>
    <xf numFmtId="179" fontId="0" fillId="0" borderId="5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5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168" fontId="32" fillId="0" borderId="18" xfId="0" applyFont="1" applyBorder="1" applyAlignment="1">
      <alignment horizontal="left" vertical="top"/>
    </xf>
    <xf numFmtId="168" fontId="32" fillId="0" borderId="30" xfId="0" applyFont="1" applyBorder="1" applyAlignment="1">
      <alignment horizontal="left" vertical="top"/>
    </xf>
    <xf numFmtId="168" fontId="32" fillId="0" borderId="25" xfId="0" applyFont="1" applyBorder="1" applyAlignment="1">
      <alignment horizontal="left" vertical="top"/>
    </xf>
    <xf numFmtId="168" fontId="33" fillId="0" borderId="12" xfId="0" applyFont="1" applyBorder="1" applyAlignment="1">
      <alignment vertical="center"/>
    </xf>
    <xf numFmtId="4" fontId="32" fillId="0" borderId="25" xfId="0" applyNumberFormat="1" applyFont="1" applyBorder="1" applyAlignment="1">
      <alignment vertical="center"/>
    </xf>
    <xf numFmtId="168" fontId="32" fillId="0" borderId="52" xfId="0" applyFont="1" applyBorder="1" applyAlignment="1">
      <alignment horizontal="center" vertical="center"/>
    </xf>
    <xf numFmtId="168" fontId="32" fillId="0" borderId="53" xfId="0" applyFont="1" applyBorder="1" applyAlignment="1">
      <alignment horizontal="left" vertical="top"/>
    </xf>
    <xf numFmtId="172" fontId="33" fillId="0" borderId="10" xfId="42" applyNumberFormat="1" applyFont="1" applyBorder="1" applyAlignment="1">
      <alignment horizontal="center" vertical="center" wrapText="1"/>
    </xf>
    <xf numFmtId="165" fontId="33" fillId="0" borderId="10" xfId="42" applyFont="1" applyBorder="1" applyAlignment="1">
      <alignment horizontal="center" vertical="center" wrapText="1"/>
    </xf>
    <xf numFmtId="172" fontId="33" fillId="0" borderId="45" xfId="42" applyNumberFormat="1" applyFont="1" applyBorder="1" applyAlignment="1">
      <alignment horizontal="center" vertical="center" wrapText="1"/>
    </xf>
    <xf numFmtId="172" fontId="33" fillId="0" borderId="23" xfId="42" applyNumberFormat="1" applyFont="1" applyBorder="1" applyAlignment="1">
      <alignment horizontal="center" vertical="center" wrapText="1"/>
    </xf>
    <xf numFmtId="165" fontId="33" fillId="0" borderId="20" xfId="42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180" fontId="30" fillId="0" borderId="0" xfId="0" applyNumberFormat="1" applyFont="1" applyFill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5" xfId="47"/>
    <cellStyle name="Comma 6" xfId="48"/>
    <cellStyle name="Comma_JUL - JUN 2008-09 MON DISB FINAL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4 2" xfId="66"/>
    <cellStyle name="Normal 4_Monthly Disbursement report July-Feb 2015-16 18.03.16" xfId="67"/>
    <cellStyle name="Normal_SR Jul-Sep 2011-12 on 21-11-11 Draft 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numFmt numFmtId="179" formatCode="#,##0.00,,"/>
      <border/>
    </dxf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Composition of Disbursement of Foreign Economic Assistance 
During
July-September, 2016</a:t>
            </a:r>
          </a:p>
        </c:rich>
      </c:tx>
      <c:layout>
        <c:manualLayout>
          <c:xMode val="factor"/>
          <c:yMode val="factor"/>
          <c:x val="0.00125"/>
          <c:y val="0.0025"/>
        </c:manualLayout>
      </c:layout>
      <c:spPr>
        <a:noFill/>
        <a:ln w="3175"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0575"/>
          <c:y val="0.30475"/>
          <c:w val="0.68075"/>
          <c:h val="0.60525"/>
        </c:manualLayout>
      </c:layout>
      <c:pie3D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Grant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Loan
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'Loan-Grant'!$B$12:$B$13</c:f>
              <c:strCache/>
            </c:strRef>
          </c:cat>
          <c:val>
            <c:numRef>
              <c:f>'Loan-Grant'!$C$12:$C$13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Donor-wise Foreign  Economic Assistance- Budgeted vs Disbursed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[July-September, 2016]              
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9"/>
          <c:w val="0.89775"/>
          <c:h val="0.7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'Donor-Chart'!$C$4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'Donor-Chart'!$B$5:$B$13</c:f>
              <c:strCache/>
            </c:strRef>
          </c:cat>
          <c:val>
            <c:numRef>
              <c:f>'Donor-Chart'!$C$5:$C$13</c:f>
              <c:numCache/>
            </c:numRef>
          </c:val>
          <c:shape val="cylinder"/>
        </c:ser>
        <c:ser>
          <c:idx val="1"/>
          <c:order val="1"/>
          <c:tx>
            <c:strRef>
              <c:f>'Donor-Chart'!$D$4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'Donor-Chart'!$B$5:$B$13</c:f>
              <c:strCache/>
            </c:strRef>
          </c:cat>
          <c:val>
            <c:numRef>
              <c:f>'Donor-Chart'!$D$5:$D$13</c:f>
              <c:numCache/>
            </c:numRef>
          </c:val>
          <c:shape val="cylinder"/>
        </c:ser>
        <c:shape val="cylinder"/>
        <c:axId val="24729844"/>
        <c:axId val="21242005"/>
      </c:bar3DChart>
      <c:catAx>
        <c:axId val="24729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242005"/>
        <c:crosses val="autoZero"/>
        <c:auto val="1"/>
        <c:lblOffset val="100"/>
        <c:tickLblSkip val="1"/>
        <c:noMultiLvlLbl val="0"/>
      </c:catAx>
      <c:valAx>
        <c:axId val="21242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72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541"/>
          <c:w val="0.073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133350</xdr:rowOff>
    </xdr:from>
    <xdr:to>
      <xdr:col>11</xdr:col>
      <xdr:colOff>381000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762000" y="2686050"/>
        <a:ext cx="72294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0.22925</cdr:y>
    </cdr:from>
    <cdr:to>
      <cdr:x>0.86475</cdr:x>
      <cdr:y>0.28575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38925" y="1228725"/>
          <a:ext cx="14382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152400</xdr:rowOff>
    </xdr:from>
    <xdr:to>
      <xdr:col>10</xdr:col>
      <xdr:colOff>57150</xdr:colOff>
      <xdr:row>55</xdr:row>
      <xdr:rowOff>47625</xdr:rowOff>
    </xdr:to>
    <xdr:graphicFrame>
      <xdr:nvGraphicFramePr>
        <xdr:cNvPr id="1" name="Chart 2"/>
        <xdr:cNvGraphicFramePr/>
      </xdr:nvGraphicFramePr>
      <xdr:xfrm>
        <a:off x="209550" y="2809875"/>
        <a:ext cx="9344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AA265" sheet="Main"/>
  </cacheSource>
  <cacheFields count="27">
    <cacheField name="S.No.">
      <sharedItems containsSemiMixedTypes="0" containsString="0" containsMixedTypes="0" containsNumber="1" containsInteger="1"/>
    </cacheField>
    <cacheField name="Donor">
      <sharedItems containsMixedTypes="0" count="28">
        <s v="ADB"/>
        <s v="Bond Holder"/>
        <s v="China"/>
        <s v="China Development Bank"/>
        <s v="Noor Bank PJSC"/>
        <s v="EU"/>
        <s v="France"/>
        <s v="GAVI"/>
        <s v="Germany"/>
        <s v="IBRD"/>
        <s v="IDA"/>
        <s v="IDB"/>
        <s v="IDB [S-Term]"/>
        <s v="IFAD"/>
        <s v="Italy"/>
        <s v="Japan"/>
        <s v="Korea"/>
        <s v="Kuwait"/>
        <s v="MDTF"/>
        <s v="Norway"/>
        <s v="Oman"/>
        <s v="OPEC"/>
        <s v="Saudi Arabia"/>
        <s v="Turkish Exim Bank"/>
        <s v="UK"/>
        <s v="UNDP"/>
        <s v="U.N.H.C.R"/>
        <s v="USA"/>
      </sharedItems>
    </cacheField>
    <cacheField name="Type of Aid">
      <sharedItems containsMixedTypes="0" count="2">
        <s v="Loan"/>
        <s v="Grant"/>
      </sharedItems>
    </cacheField>
    <cacheField name="Project No.">
      <sharedItems containsMixedTypes="1" containsNumber="1" containsInteger="1"/>
    </cacheField>
    <cacheField name="Name of Project / Programme">
      <sharedItems containsMixedTypes="0"/>
    </cacheField>
    <cacheField name="Executing Agency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Committed in BC">
      <sharedItems containsMixedTypes="1" containsNumber="1"/>
    </cacheField>
    <cacheField name="Amount Committed in US$">
      <sharedItems containsMixedTypes="1" containsNumber="1"/>
    </cacheField>
    <cacheField name=" B/E PKR">
      <sharedItems containsMixedTypes="1" containsNumber="1"/>
    </cacheField>
    <cacheField name="B/E US$">
      <sharedItems containsMixedTypes="1" containsNumber="1"/>
    </cacheField>
    <cacheField name="July-Aug$">
      <sharedItems containsMixedTypes="1" containsNumber="1"/>
    </cacheField>
    <cacheField name="September$">
      <sharedItems containsMixedTypes="1" containsNumber="1"/>
    </cacheField>
    <cacheField name="Jul-Sep$">
      <sharedItems containsMixedTypes="1" containsNumber="1"/>
    </cacheField>
    <cacheField name="July-AugRs">
      <sharedItems containsMixedTypes="1" containsNumber="1"/>
    </cacheField>
    <cacheField name="SeptemberRs">
      <sharedItems containsMixedTypes="1" containsNumber="1"/>
    </cacheField>
    <cacheField name="Jul-SepRs">
      <sharedItems containsMixedTypes="1" containsNumber="1"/>
    </cacheField>
    <cacheField name="Purpose">
      <sharedItems containsMixedTypes="0" count="10">
        <s v="Project"/>
        <s v=" Prog./ Budgetary Support "/>
        <s v="Floods-10=Others"/>
        <s v="Bonds"/>
        <s v="Earthquake"/>
        <s v="TDPs"/>
        <s v="Tokyo Pledge"/>
        <s v="Short-Term Cr."/>
        <s v="Afghan R.R.A."/>
        <s v="K.Lugar"/>
      </sharedItems>
    </cacheField>
    <cacheField name="Kind of Aid">
      <sharedItems containsMixedTypes="0" count="2">
        <s v="Project Aid"/>
        <s v="Non-Proj. Aid"/>
      </sharedItems>
    </cacheField>
    <cacheField name="Category">
      <sharedItems containsMixedTypes="0"/>
    </cacheField>
    <cacheField name="Type">
      <sharedItems containsMixedTypes="0"/>
    </cacheField>
    <cacheField name="Type2">
      <sharedItems containsMixedTypes="0"/>
    </cacheField>
    <cacheField name="Wing">
      <sharedItems containsMixedTypes="0"/>
    </cacheField>
    <cacheField name="Group">
      <sharedItems containsMixedTypes="0"/>
    </cacheField>
    <cacheField name="Category I">
      <sharedItems containsBlank="1" containsMixedTypes="0" count="2">
        <s v="Public Grants &amp; Loan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7" firstHeaderRow="1" firstDataRow="2" firstDataCol="1"/>
  <pivotFields count="27"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B/E US$" fld="12" baseField="0" baseItem="0" numFmtId="168"/>
    <dataField name="Sum of July-Aug$" fld="13" baseField="0" baseItem="0" numFmtId="168"/>
    <dataField name="Sum of September$" fld="14" baseField="0" baseItem="0" numFmtId="168"/>
    <dataField name="Sum of Jul-Sep$" fld="15" baseField="0" baseItem="0" numFmtId="168"/>
  </dataFields>
  <formats count="4">
    <format dxfId="0">
      <pivotArea outline="0" fieldPosition="0"/>
    </format>
    <format dxfId="1">
      <pivotArea outline="0" fieldPosition="0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1">
      <pivotArea outline="0" fieldPosition="0" axis="axisRow" field="2" grandRow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zoomScale="90" zoomScaleNormal="90" zoomScaleSheetLayoutView="100" zoomScalePageLayoutView="0" workbookViewId="0" topLeftCell="A3">
      <selection activeCell="A9" sqref="A9:A141"/>
    </sheetView>
  </sheetViews>
  <sheetFormatPr defaultColWidth="7.875" defaultRowHeight="12.75"/>
  <cols>
    <col min="1" max="1" width="3.75390625" style="7" bestFit="1" customWidth="1"/>
    <col min="2" max="2" width="13.50390625" style="6" customWidth="1"/>
    <col min="3" max="3" width="5.125" style="3" customWidth="1"/>
    <col min="4" max="4" width="13.375" style="2" bestFit="1" customWidth="1"/>
    <col min="5" max="5" width="34.125" style="1" customWidth="1"/>
    <col min="6" max="6" width="11.375" style="1" customWidth="1"/>
    <col min="7" max="7" width="7.875" style="4" customWidth="1"/>
    <col min="8" max="8" width="8.00390625" style="4" customWidth="1"/>
    <col min="9" max="9" width="4.625" style="2" customWidth="1"/>
    <col min="10" max="10" width="9.625" style="5" customWidth="1"/>
    <col min="11" max="11" width="6.125" style="5" customWidth="1"/>
    <col min="12" max="12" width="9.50390625" style="1" customWidth="1"/>
    <col min="13" max="13" width="7.25390625" style="1" customWidth="1"/>
    <col min="14" max="14" width="6.875" style="1" hidden="1" customWidth="1"/>
    <col min="15" max="15" width="8.00390625" style="1" hidden="1" customWidth="1"/>
    <col min="16" max="16" width="10.375" style="1" customWidth="1"/>
    <col min="17" max="17" width="8.375" style="1" hidden="1" customWidth="1"/>
    <col min="18" max="18" width="9.875" style="1" hidden="1" customWidth="1"/>
    <col min="19" max="19" width="10.875" style="1" customWidth="1"/>
    <col min="20" max="20" width="7.75390625" style="1" customWidth="1"/>
    <col min="21" max="21" width="8.375" style="1" customWidth="1"/>
    <col min="22" max="22" width="7.25390625" style="1" hidden="1" customWidth="1"/>
    <col min="23" max="23" width="8.75390625" style="1" hidden="1" customWidth="1"/>
    <col min="24" max="24" width="7.25390625" style="1" hidden="1" customWidth="1"/>
    <col min="25" max="26" width="8.25390625" style="1" hidden="1" customWidth="1"/>
    <col min="27" max="27" width="9.00390625" style="1" hidden="1" customWidth="1"/>
    <col min="28" max="28" width="17.00390625" style="1" hidden="1" customWidth="1"/>
    <col min="29" max="29" width="7.875" style="1" hidden="1" customWidth="1"/>
    <col min="30" max="16384" width="7.875" style="1" customWidth="1"/>
  </cols>
  <sheetData>
    <row r="1" spans="1:28" ht="24" customHeight="1">
      <c r="A1" s="203" t="s">
        <v>642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8" ht="18.75" customHeight="1">
      <c r="A2" s="205" t="s">
        <v>394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9" ht="37.5" customHeight="1">
      <c r="A3" s="207" t="s">
        <v>83</v>
      </c>
      <c r="B3" s="210" t="s">
        <v>379</v>
      </c>
      <c r="C3" s="187" t="s">
        <v>375</v>
      </c>
      <c r="D3" s="211" t="s">
        <v>376</v>
      </c>
      <c r="E3" s="187" t="s">
        <v>64</v>
      </c>
      <c r="F3" s="212" t="s">
        <v>380</v>
      </c>
      <c r="G3" s="215" t="s">
        <v>121</v>
      </c>
      <c r="H3" s="215" t="s">
        <v>122</v>
      </c>
      <c r="I3" s="191" t="s">
        <v>119</v>
      </c>
      <c r="J3" s="192" t="s">
        <v>114</v>
      </c>
      <c r="K3" s="192" t="s">
        <v>30</v>
      </c>
      <c r="L3" s="195" t="s">
        <v>636</v>
      </c>
      <c r="M3" s="196"/>
      <c r="N3" s="195" t="s">
        <v>641</v>
      </c>
      <c r="O3" s="201"/>
      <c r="P3" s="201"/>
      <c r="Q3" s="201"/>
      <c r="R3" s="201"/>
      <c r="S3" s="196"/>
      <c r="T3" s="187" t="s">
        <v>102</v>
      </c>
      <c r="U3" s="187" t="s">
        <v>101</v>
      </c>
      <c r="V3" s="187" t="s">
        <v>396</v>
      </c>
      <c r="W3" s="188" t="s">
        <v>582</v>
      </c>
      <c r="X3" s="188" t="s">
        <v>286</v>
      </c>
      <c r="Y3" s="188" t="s">
        <v>28</v>
      </c>
      <c r="Z3" s="188" t="s">
        <v>542</v>
      </c>
      <c r="AA3" s="179" t="s">
        <v>396</v>
      </c>
      <c r="AB3" s="180" t="s">
        <v>0</v>
      </c>
      <c r="AC3" s="180" t="s">
        <v>608</v>
      </c>
    </row>
    <row r="4" spans="1:29" ht="21.75" customHeight="1">
      <c r="A4" s="208"/>
      <c r="B4" s="210"/>
      <c r="C4" s="187"/>
      <c r="D4" s="211"/>
      <c r="E4" s="187"/>
      <c r="F4" s="213"/>
      <c r="G4" s="216"/>
      <c r="H4" s="216"/>
      <c r="I4" s="191"/>
      <c r="J4" s="193"/>
      <c r="K4" s="193"/>
      <c r="L4" s="197"/>
      <c r="M4" s="198"/>
      <c r="N4" s="197"/>
      <c r="O4" s="202"/>
      <c r="P4" s="202"/>
      <c r="Q4" s="202"/>
      <c r="R4" s="202"/>
      <c r="S4" s="198"/>
      <c r="T4" s="187"/>
      <c r="U4" s="187"/>
      <c r="V4" s="187"/>
      <c r="W4" s="189"/>
      <c r="X4" s="189"/>
      <c r="Y4" s="189"/>
      <c r="Z4" s="189"/>
      <c r="AA4" s="179"/>
      <c r="AB4" s="180"/>
      <c r="AC4" s="180"/>
    </row>
    <row r="5" spans="1:29" ht="22.5" customHeight="1">
      <c r="A5" s="208"/>
      <c r="B5" s="210"/>
      <c r="C5" s="187"/>
      <c r="D5" s="211"/>
      <c r="E5" s="187"/>
      <c r="F5" s="213"/>
      <c r="G5" s="216"/>
      <c r="H5" s="216"/>
      <c r="I5" s="191"/>
      <c r="J5" s="193"/>
      <c r="K5" s="193"/>
      <c r="L5" s="199"/>
      <c r="M5" s="200"/>
      <c r="N5" s="181" t="s">
        <v>431</v>
      </c>
      <c r="O5" s="182"/>
      <c r="P5" s="183"/>
      <c r="Q5" s="184" t="s">
        <v>430</v>
      </c>
      <c r="R5" s="185"/>
      <c r="S5" s="186"/>
      <c r="T5" s="187"/>
      <c r="U5" s="187"/>
      <c r="V5" s="187"/>
      <c r="W5" s="189"/>
      <c r="X5" s="189"/>
      <c r="Y5" s="189"/>
      <c r="Z5" s="189"/>
      <c r="AA5" s="179"/>
      <c r="AB5" s="180"/>
      <c r="AC5" s="180"/>
    </row>
    <row r="6" spans="1:29" ht="25.5" customHeight="1">
      <c r="A6" s="209"/>
      <c r="B6" s="210"/>
      <c r="C6" s="187"/>
      <c r="D6" s="211"/>
      <c r="E6" s="187"/>
      <c r="F6" s="214"/>
      <c r="G6" s="217"/>
      <c r="H6" s="217"/>
      <c r="I6" s="191"/>
      <c r="J6" s="194"/>
      <c r="K6" s="194"/>
      <c r="L6" s="64" t="s">
        <v>430</v>
      </c>
      <c r="M6" s="65" t="s">
        <v>431</v>
      </c>
      <c r="N6" s="142" t="s">
        <v>787</v>
      </c>
      <c r="O6" s="142" t="s">
        <v>788</v>
      </c>
      <c r="P6" s="142" t="s">
        <v>789</v>
      </c>
      <c r="Q6" s="142" t="s">
        <v>787</v>
      </c>
      <c r="R6" s="142" t="s">
        <v>788</v>
      </c>
      <c r="S6" s="142" t="s">
        <v>789</v>
      </c>
      <c r="T6" s="187"/>
      <c r="U6" s="187"/>
      <c r="V6" s="187"/>
      <c r="W6" s="190"/>
      <c r="X6" s="190"/>
      <c r="Y6" s="190"/>
      <c r="Z6" s="190"/>
      <c r="AA6" s="179"/>
      <c r="AB6" s="180"/>
      <c r="AC6" s="180"/>
    </row>
    <row r="7" spans="1:28" ht="12" customHeight="1" hidden="1">
      <c r="A7" s="17">
        <v>1</v>
      </c>
      <c r="B7" s="24">
        <v>2</v>
      </c>
      <c r="C7" s="23">
        <v>3</v>
      </c>
      <c r="D7" s="25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23">
        <v>11</v>
      </c>
      <c r="L7" s="25"/>
      <c r="M7" s="25"/>
      <c r="N7" s="25"/>
      <c r="O7" s="25"/>
      <c r="P7" s="25"/>
      <c r="Q7" s="25"/>
      <c r="R7" s="25"/>
      <c r="S7" s="25"/>
      <c r="T7" s="25">
        <v>24</v>
      </c>
      <c r="U7" s="23">
        <v>25</v>
      </c>
      <c r="V7" s="25">
        <v>26</v>
      </c>
      <c r="W7" s="25">
        <v>27</v>
      </c>
      <c r="X7" s="25"/>
      <c r="Y7" s="25">
        <v>28</v>
      </c>
      <c r="Z7" s="25"/>
      <c r="AB7" s="8"/>
    </row>
    <row r="8" spans="1:28" ht="34.5" customHeight="1" hidden="1">
      <c r="A8" s="32" t="s">
        <v>83</v>
      </c>
      <c r="B8" s="30" t="s">
        <v>379</v>
      </c>
      <c r="C8" s="29" t="s">
        <v>375</v>
      </c>
      <c r="D8" s="37" t="s">
        <v>376</v>
      </c>
      <c r="E8" s="37" t="s">
        <v>64</v>
      </c>
      <c r="F8" s="33" t="s">
        <v>380</v>
      </c>
      <c r="G8" s="31" t="s">
        <v>121</v>
      </c>
      <c r="H8" s="31" t="s">
        <v>122</v>
      </c>
      <c r="I8" s="31" t="s">
        <v>119</v>
      </c>
      <c r="J8" s="34" t="s">
        <v>114</v>
      </c>
      <c r="K8" s="60" t="s">
        <v>30</v>
      </c>
      <c r="L8" s="64" t="s">
        <v>638</v>
      </c>
      <c r="M8" s="65" t="s">
        <v>639</v>
      </c>
      <c r="N8" s="142" t="s">
        <v>742</v>
      </c>
      <c r="O8" s="142" t="s">
        <v>746</v>
      </c>
      <c r="P8" s="142" t="s">
        <v>747</v>
      </c>
      <c r="Q8" s="142" t="s">
        <v>748</v>
      </c>
      <c r="R8" s="142" t="s">
        <v>749</v>
      </c>
      <c r="S8" s="142" t="s">
        <v>750</v>
      </c>
      <c r="T8" s="17" t="s">
        <v>102</v>
      </c>
      <c r="U8" s="17" t="s">
        <v>101</v>
      </c>
      <c r="V8" s="17" t="s">
        <v>396</v>
      </c>
      <c r="W8" s="17" t="s">
        <v>582</v>
      </c>
      <c r="X8" s="17" t="s">
        <v>287</v>
      </c>
      <c r="Y8" s="17" t="s">
        <v>28</v>
      </c>
      <c r="Z8" s="17" t="s">
        <v>542</v>
      </c>
      <c r="AA8" s="59" t="s">
        <v>221</v>
      </c>
      <c r="AB8" s="61" t="s">
        <v>254</v>
      </c>
    </row>
    <row r="9" spans="1:29" ht="34.5" customHeight="1">
      <c r="A9" s="18">
        <v>1</v>
      </c>
      <c r="B9" s="10" t="s">
        <v>382</v>
      </c>
      <c r="C9" s="10" t="s">
        <v>384</v>
      </c>
      <c r="D9" s="28" t="s">
        <v>231</v>
      </c>
      <c r="E9" s="10" t="s">
        <v>519</v>
      </c>
      <c r="F9" s="11" t="s">
        <v>50</v>
      </c>
      <c r="G9" s="63"/>
      <c r="H9" s="63"/>
      <c r="I9" s="9" t="s">
        <v>383</v>
      </c>
      <c r="J9" s="62">
        <v>60</v>
      </c>
      <c r="K9" s="62">
        <v>60</v>
      </c>
      <c r="L9" s="72">
        <v>170</v>
      </c>
      <c r="M9" s="72">
        <f aca="true" t="shared" si="0" ref="M9:M20">L9/105.5</f>
        <v>1.6113744075829384</v>
      </c>
      <c r="N9" s="8"/>
      <c r="O9" s="8"/>
      <c r="P9" s="8"/>
      <c r="Q9" s="8"/>
      <c r="R9" s="8"/>
      <c r="S9" s="8"/>
      <c r="T9" s="9" t="s">
        <v>112</v>
      </c>
      <c r="U9" s="9" t="s">
        <v>103</v>
      </c>
      <c r="V9" s="9" t="s">
        <v>791</v>
      </c>
      <c r="W9" s="9" t="s">
        <v>584</v>
      </c>
      <c r="X9" s="9" t="s">
        <v>289</v>
      </c>
      <c r="Y9" s="9" t="s">
        <v>382</v>
      </c>
      <c r="Z9" s="9" t="s">
        <v>543</v>
      </c>
      <c r="AA9" s="8" t="s">
        <v>222</v>
      </c>
      <c r="AB9" s="8"/>
      <c r="AC9" s="1" t="s">
        <v>610</v>
      </c>
    </row>
    <row r="10" spans="1:29" ht="30.75" customHeight="1">
      <c r="A10" s="18">
        <v>2</v>
      </c>
      <c r="B10" s="10" t="s">
        <v>382</v>
      </c>
      <c r="C10" s="11" t="s">
        <v>384</v>
      </c>
      <c r="D10" s="42">
        <v>3214</v>
      </c>
      <c r="E10" s="8" t="s">
        <v>613</v>
      </c>
      <c r="F10" s="8" t="s">
        <v>395</v>
      </c>
      <c r="G10" s="56" t="s">
        <v>22</v>
      </c>
      <c r="H10" s="56" t="s">
        <v>259</v>
      </c>
      <c r="I10" s="9" t="s">
        <v>383</v>
      </c>
      <c r="J10" s="15">
        <v>20</v>
      </c>
      <c r="K10" s="15">
        <v>20</v>
      </c>
      <c r="L10" s="72">
        <v>308</v>
      </c>
      <c r="M10" s="72">
        <f t="shared" si="0"/>
        <v>2.919431279620853</v>
      </c>
      <c r="N10" s="72"/>
      <c r="O10" s="72"/>
      <c r="P10" s="72"/>
      <c r="Q10" s="72"/>
      <c r="R10" s="72"/>
      <c r="S10" s="72"/>
      <c r="T10" s="9" t="s">
        <v>112</v>
      </c>
      <c r="U10" s="9" t="s">
        <v>103</v>
      </c>
      <c r="V10" s="9" t="s">
        <v>791</v>
      </c>
      <c r="W10" s="9" t="s">
        <v>584</v>
      </c>
      <c r="X10" s="9" t="s">
        <v>288</v>
      </c>
      <c r="Y10" s="9" t="s">
        <v>382</v>
      </c>
      <c r="Z10" s="9" t="s">
        <v>543</v>
      </c>
      <c r="AA10" s="8" t="s">
        <v>222</v>
      </c>
      <c r="AB10" s="8"/>
      <c r="AC10" s="1" t="s">
        <v>609</v>
      </c>
    </row>
    <row r="11" spans="1:28" ht="42" customHeight="1">
      <c r="A11" s="18">
        <v>3</v>
      </c>
      <c r="B11" s="10" t="s">
        <v>382</v>
      </c>
      <c r="C11" s="11" t="s">
        <v>384</v>
      </c>
      <c r="D11" s="38" t="s">
        <v>57</v>
      </c>
      <c r="E11" s="11" t="s">
        <v>200</v>
      </c>
      <c r="F11" s="11" t="s">
        <v>129</v>
      </c>
      <c r="G11" s="56" t="s">
        <v>411</v>
      </c>
      <c r="H11" s="56" t="s">
        <v>344</v>
      </c>
      <c r="I11" s="9" t="s">
        <v>383</v>
      </c>
      <c r="J11" s="137">
        <v>146000000</v>
      </c>
      <c r="K11" s="26">
        <v>146000000</v>
      </c>
      <c r="L11" s="72">
        <v>6500</v>
      </c>
      <c r="M11" s="72">
        <f t="shared" si="0"/>
        <v>61.611374407582936</v>
      </c>
      <c r="N11" s="72"/>
      <c r="O11" s="72"/>
      <c r="P11" s="72"/>
      <c r="Q11" s="72"/>
      <c r="R11" s="72"/>
      <c r="S11" s="72"/>
      <c r="T11" s="9" t="s">
        <v>112</v>
      </c>
      <c r="U11" s="9" t="s">
        <v>103</v>
      </c>
      <c r="V11" s="9" t="s">
        <v>791</v>
      </c>
      <c r="W11" s="9" t="s">
        <v>585</v>
      </c>
      <c r="X11" s="9" t="s">
        <v>288</v>
      </c>
      <c r="Y11" s="9" t="s">
        <v>382</v>
      </c>
      <c r="Z11" s="9" t="s">
        <v>543</v>
      </c>
      <c r="AA11" s="8" t="s">
        <v>222</v>
      </c>
      <c r="AB11" s="8"/>
    </row>
    <row r="12" spans="1:29" ht="34.5" customHeight="1">
      <c r="A12" s="18">
        <v>4</v>
      </c>
      <c r="B12" s="10" t="s">
        <v>382</v>
      </c>
      <c r="C12" s="11" t="s">
        <v>384</v>
      </c>
      <c r="D12" s="28" t="s">
        <v>563</v>
      </c>
      <c r="E12" s="11" t="s">
        <v>111</v>
      </c>
      <c r="F12" s="11" t="s">
        <v>129</v>
      </c>
      <c r="G12" s="56" t="s">
        <v>345</v>
      </c>
      <c r="H12" s="56" t="s">
        <v>378</v>
      </c>
      <c r="I12" s="9" t="s">
        <v>383</v>
      </c>
      <c r="J12" s="13">
        <v>230</v>
      </c>
      <c r="K12" s="13">
        <v>230</v>
      </c>
      <c r="L12" s="72">
        <v>3000</v>
      </c>
      <c r="M12" s="72">
        <f t="shared" si="0"/>
        <v>28.436018957345972</v>
      </c>
      <c r="N12" s="72"/>
      <c r="O12" s="72"/>
      <c r="P12" s="72"/>
      <c r="Q12" s="72"/>
      <c r="R12" s="72"/>
      <c r="S12" s="72"/>
      <c r="T12" s="9" t="s">
        <v>112</v>
      </c>
      <c r="U12" s="9" t="s">
        <v>103</v>
      </c>
      <c r="V12" s="9" t="s">
        <v>791</v>
      </c>
      <c r="W12" s="9" t="s">
        <v>585</v>
      </c>
      <c r="X12" s="9" t="s">
        <v>288</v>
      </c>
      <c r="Y12" s="9" t="s">
        <v>382</v>
      </c>
      <c r="Z12" s="9" t="s">
        <v>543</v>
      </c>
      <c r="AA12" s="8" t="s">
        <v>222</v>
      </c>
      <c r="AB12" s="8"/>
      <c r="AC12" s="1" t="s">
        <v>610</v>
      </c>
    </row>
    <row r="13" spans="1:29" s="8" customFormat="1" ht="34.5" customHeight="1">
      <c r="A13" s="18">
        <v>5</v>
      </c>
      <c r="B13" s="10" t="s">
        <v>382</v>
      </c>
      <c r="C13" s="11" t="s">
        <v>384</v>
      </c>
      <c r="D13" s="28" t="s">
        <v>564</v>
      </c>
      <c r="E13" s="11" t="s">
        <v>511</v>
      </c>
      <c r="F13" s="11" t="s">
        <v>129</v>
      </c>
      <c r="G13" s="56" t="s">
        <v>345</v>
      </c>
      <c r="H13" s="56" t="s">
        <v>378</v>
      </c>
      <c r="I13" s="9" t="s">
        <v>383</v>
      </c>
      <c r="J13" s="13">
        <v>230</v>
      </c>
      <c r="K13" s="13">
        <v>230</v>
      </c>
      <c r="L13" s="72">
        <v>3000</v>
      </c>
      <c r="M13" s="72">
        <f t="shared" si="0"/>
        <v>28.436018957345972</v>
      </c>
      <c r="N13" s="72"/>
      <c r="O13" s="72"/>
      <c r="P13" s="72"/>
      <c r="Q13" s="72"/>
      <c r="R13" s="72"/>
      <c r="S13" s="72"/>
      <c r="T13" s="9" t="s">
        <v>112</v>
      </c>
      <c r="U13" s="9" t="s">
        <v>103</v>
      </c>
      <c r="V13" s="9" t="s">
        <v>791</v>
      </c>
      <c r="W13" s="9" t="s">
        <v>585</v>
      </c>
      <c r="X13" s="9" t="s">
        <v>288</v>
      </c>
      <c r="Y13" s="9" t="s">
        <v>382</v>
      </c>
      <c r="Z13" s="9" t="s">
        <v>543</v>
      </c>
      <c r="AA13" s="8" t="s">
        <v>222</v>
      </c>
      <c r="AC13" s="58" t="s">
        <v>610</v>
      </c>
    </row>
    <row r="14" spans="1:29" ht="34.5" customHeight="1">
      <c r="A14" s="18">
        <v>6</v>
      </c>
      <c r="B14" s="10" t="s">
        <v>382</v>
      </c>
      <c r="C14" s="10" t="s">
        <v>384</v>
      </c>
      <c r="D14" s="28">
        <v>3121</v>
      </c>
      <c r="E14" s="11" t="s">
        <v>325</v>
      </c>
      <c r="F14" s="11" t="s">
        <v>129</v>
      </c>
      <c r="G14" s="63" t="s">
        <v>21</v>
      </c>
      <c r="H14" s="63" t="s">
        <v>98</v>
      </c>
      <c r="I14" s="9" t="s">
        <v>383</v>
      </c>
      <c r="J14" s="62">
        <v>200</v>
      </c>
      <c r="K14" s="62">
        <v>200</v>
      </c>
      <c r="L14" s="72">
        <v>3500</v>
      </c>
      <c r="M14" s="72">
        <f t="shared" si="0"/>
        <v>33.175355450236964</v>
      </c>
      <c r="N14" s="163">
        <v>1009543.14</v>
      </c>
      <c r="O14" s="164">
        <v>171982.91</v>
      </c>
      <c r="P14" s="163">
        <v>1181526.05</v>
      </c>
      <c r="Q14" s="163">
        <v>105834959.94</v>
      </c>
      <c r="R14" s="163">
        <v>18014828.62</v>
      </c>
      <c r="S14" s="163">
        <v>123849788.56</v>
      </c>
      <c r="T14" s="9" t="s">
        <v>112</v>
      </c>
      <c r="U14" s="9" t="s">
        <v>103</v>
      </c>
      <c r="V14" s="9" t="s">
        <v>791</v>
      </c>
      <c r="W14" s="9" t="s">
        <v>585</v>
      </c>
      <c r="X14" s="9" t="s">
        <v>288</v>
      </c>
      <c r="Y14" s="9" t="s">
        <v>382</v>
      </c>
      <c r="Z14" s="9" t="s">
        <v>543</v>
      </c>
      <c r="AA14" s="8" t="s">
        <v>222</v>
      </c>
      <c r="AB14" s="8"/>
      <c r="AC14" s="1" t="s">
        <v>610</v>
      </c>
    </row>
    <row r="15" spans="1:29" ht="34.5" customHeight="1">
      <c r="A15" s="18">
        <v>7</v>
      </c>
      <c r="B15" s="10" t="s">
        <v>382</v>
      </c>
      <c r="C15" s="10" t="s">
        <v>384</v>
      </c>
      <c r="D15" s="28"/>
      <c r="E15" s="11" t="s">
        <v>554</v>
      </c>
      <c r="F15" s="11" t="s">
        <v>129</v>
      </c>
      <c r="G15" s="63"/>
      <c r="H15" s="63"/>
      <c r="I15" s="9"/>
      <c r="J15" s="62"/>
      <c r="K15" s="53"/>
      <c r="L15" s="72">
        <v>1000</v>
      </c>
      <c r="M15" s="72">
        <f t="shared" si="0"/>
        <v>9.47867298578199</v>
      </c>
      <c r="N15" s="72"/>
      <c r="O15" s="72"/>
      <c r="P15" s="72"/>
      <c r="Q15" s="72"/>
      <c r="R15" s="72"/>
      <c r="S15" s="72"/>
      <c r="T15" s="9" t="s">
        <v>112</v>
      </c>
      <c r="U15" s="9" t="s">
        <v>103</v>
      </c>
      <c r="V15" s="9" t="s">
        <v>791</v>
      </c>
      <c r="W15" s="9" t="s">
        <v>585</v>
      </c>
      <c r="X15" s="9" t="s">
        <v>288</v>
      </c>
      <c r="Y15" s="9" t="s">
        <v>382</v>
      </c>
      <c r="Z15" s="9" t="s">
        <v>543</v>
      </c>
      <c r="AA15" s="8" t="s">
        <v>222</v>
      </c>
      <c r="AB15" s="8"/>
      <c r="AC15" s="1" t="s">
        <v>609</v>
      </c>
    </row>
    <row r="16" spans="1:28" ht="34.5" customHeight="1">
      <c r="A16" s="18">
        <v>8</v>
      </c>
      <c r="B16" s="10" t="s">
        <v>382</v>
      </c>
      <c r="C16" s="10" t="s">
        <v>384</v>
      </c>
      <c r="D16" s="28"/>
      <c r="E16" s="11" t="s">
        <v>523</v>
      </c>
      <c r="F16" s="11" t="s">
        <v>129</v>
      </c>
      <c r="G16" s="63"/>
      <c r="H16" s="63"/>
      <c r="I16" s="9"/>
      <c r="J16" s="62"/>
      <c r="K16" s="53"/>
      <c r="L16" s="72">
        <v>1000</v>
      </c>
      <c r="M16" s="72">
        <f t="shared" si="0"/>
        <v>9.47867298578199</v>
      </c>
      <c r="N16" s="72"/>
      <c r="O16" s="72"/>
      <c r="P16" s="72"/>
      <c r="Q16" s="72"/>
      <c r="R16" s="72"/>
      <c r="S16" s="72"/>
      <c r="T16" s="9" t="s">
        <v>112</v>
      </c>
      <c r="U16" s="9" t="s">
        <v>103</v>
      </c>
      <c r="V16" s="9" t="s">
        <v>791</v>
      </c>
      <c r="W16" s="9" t="s">
        <v>585</v>
      </c>
      <c r="X16" s="9" t="s">
        <v>288</v>
      </c>
      <c r="Y16" s="9" t="s">
        <v>382</v>
      </c>
      <c r="Z16" s="9" t="s">
        <v>543</v>
      </c>
      <c r="AA16" s="8" t="s">
        <v>222</v>
      </c>
      <c r="AB16" s="8"/>
    </row>
    <row r="17" spans="1:28" ht="34.5" customHeight="1">
      <c r="A17" s="18">
        <v>9</v>
      </c>
      <c r="B17" s="10" t="s">
        <v>382</v>
      </c>
      <c r="C17" s="10" t="s">
        <v>384</v>
      </c>
      <c r="D17" s="28" t="s">
        <v>565</v>
      </c>
      <c r="E17" s="11" t="s">
        <v>573</v>
      </c>
      <c r="F17" s="11" t="s">
        <v>51</v>
      </c>
      <c r="G17" s="63" t="s">
        <v>518</v>
      </c>
      <c r="H17" s="63" t="s">
        <v>492</v>
      </c>
      <c r="I17" s="9" t="s">
        <v>383</v>
      </c>
      <c r="J17" s="62" t="s">
        <v>581</v>
      </c>
      <c r="K17" s="53" t="s">
        <v>581</v>
      </c>
      <c r="L17" s="72">
        <v>150</v>
      </c>
      <c r="M17" s="72">
        <f t="shared" si="0"/>
        <v>1.4218009478672986</v>
      </c>
      <c r="N17" s="72"/>
      <c r="O17" s="72"/>
      <c r="P17" s="72"/>
      <c r="Q17" s="72"/>
      <c r="R17" s="72"/>
      <c r="S17" s="72"/>
      <c r="T17" s="9" t="s">
        <v>112</v>
      </c>
      <c r="U17" s="9" t="s">
        <v>103</v>
      </c>
      <c r="V17" s="9" t="s">
        <v>791</v>
      </c>
      <c r="W17" s="9" t="s">
        <v>585</v>
      </c>
      <c r="X17" s="9" t="s">
        <v>288</v>
      </c>
      <c r="Y17" s="9" t="s">
        <v>382</v>
      </c>
      <c r="Z17" s="9" t="s">
        <v>543</v>
      </c>
      <c r="AA17" s="8" t="s">
        <v>222</v>
      </c>
      <c r="AB17" s="8"/>
    </row>
    <row r="18" spans="1:29" ht="42.75" customHeight="1">
      <c r="A18" s="18">
        <v>10</v>
      </c>
      <c r="B18" s="10" t="s">
        <v>382</v>
      </c>
      <c r="C18" s="10" t="s">
        <v>384</v>
      </c>
      <c r="D18" s="28" t="s">
        <v>578</v>
      </c>
      <c r="E18" s="11" t="s">
        <v>572</v>
      </c>
      <c r="F18" s="11" t="s">
        <v>51</v>
      </c>
      <c r="G18" s="63" t="s">
        <v>518</v>
      </c>
      <c r="H18" s="63" t="s">
        <v>492</v>
      </c>
      <c r="I18" s="9" t="s">
        <v>383</v>
      </c>
      <c r="J18" s="62" t="s">
        <v>581</v>
      </c>
      <c r="K18" s="53" t="s">
        <v>581</v>
      </c>
      <c r="L18" s="72">
        <v>600</v>
      </c>
      <c r="M18" s="72">
        <f t="shared" si="0"/>
        <v>5.687203791469194</v>
      </c>
      <c r="N18" s="72"/>
      <c r="O18" s="72"/>
      <c r="P18" s="72"/>
      <c r="Q18" s="72"/>
      <c r="R18" s="72"/>
      <c r="S18" s="72"/>
      <c r="T18" s="9" t="s">
        <v>112</v>
      </c>
      <c r="U18" s="9" t="s">
        <v>103</v>
      </c>
      <c r="V18" s="9" t="s">
        <v>791</v>
      </c>
      <c r="W18" s="9" t="s">
        <v>585</v>
      </c>
      <c r="X18" s="9" t="s">
        <v>288</v>
      </c>
      <c r="Y18" s="9" t="s">
        <v>382</v>
      </c>
      <c r="Z18" s="9" t="s">
        <v>543</v>
      </c>
      <c r="AA18" s="8" t="s">
        <v>222</v>
      </c>
      <c r="AB18" s="8"/>
      <c r="AC18" s="1" t="s">
        <v>610</v>
      </c>
    </row>
    <row r="19" spans="1:28" ht="42.75" customHeight="1">
      <c r="A19" s="18">
        <v>11</v>
      </c>
      <c r="B19" s="10" t="s">
        <v>382</v>
      </c>
      <c r="C19" s="10" t="s">
        <v>384</v>
      </c>
      <c r="D19" s="28" t="s">
        <v>579</v>
      </c>
      <c r="E19" s="11" t="s">
        <v>571</v>
      </c>
      <c r="F19" s="11" t="s">
        <v>51</v>
      </c>
      <c r="G19" s="63" t="s">
        <v>518</v>
      </c>
      <c r="H19" s="63" t="s">
        <v>492</v>
      </c>
      <c r="I19" s="9" t="s">
        <v>383</v>
      </c>
      <c r="J19" s="62" t="s">
        <v>581</v>
      </c>
      <c r="K19" s="53" t="s">
        <v>581</v>
      </c>
      <c r="L19" s="72">
        <v>1000</v>
      </c>
      <c r="M19" s="72">
        <f t="shared" si="0"/>
        <v>9.47867298578199</v>
      </c>
      <c r="N19" s="72"/>
      <c r="O19" s="72"/>
      <c r="P19" s="72"/>
      <c r="Q19" s="72"/>
      <c r="R19" s="72"/>
      <c r="S19" s="72"/>
      <c r="T19" s="9" t="s">
        <v>112</v>
      </c>
      <c r="U19" s="9" t="s">
        <v>103</v>
      </c>
      <c r="V19" s="9" t="s">
        <v>791</v>
      </c>
      <c r="W19" s="9" t="s">
        <v>585</v>
      </c>
      <c r="X19" s="9" t="s">
        <v>288</v>
      </c>
      <c r="Y19" s="9" t="s">
        <v>382</v>
      </c>
      <c r="Z19" s="9" t="s">
        <v>543</v>
      </c>
      <c r="AA19" s="8" t="s">
        <v>222</v>
      </c>
      <c r="AB19" s="8"/>
    </row>
    <row r="20" spans="1:28" ht="41.25" customHeight="1">
      <c r="A20" s="18">
        <v>12</v>
      </c>
      <c r="B20" s="10" t="s">
        <v>382</v>
      </c>
      <c r="C20" s="10" t="s">
        <v>384</v>
      </c>
      <c r="D20" s="28" t="s">
        <v>580</v>
      </c>
      <c r="E20" s="11" t="s">
        <v>570</v>
      </c>
      <c r="F20" s="11" t="s">
        <v>51</v>
      </c>
      <c r="G20" s="63" t="s">
        <v>518</v>
      </c>
      <c r="H20" s="63" t="s">
        <v>492</v>
      </c>
      <c r="I20" s="9" t="s">
        <v>383</v>
      </c>
      <c r="J20" s="62" t="s">
        <v>581</v>
      </c>
      <c r="K20" s="53" t="s">
        <v>581</v>
      </c>
      <c r="L20" s="72">
        <v>425</v>
      </c>
      <c r="M20" s="72">
        <f t="shared" si="0"/>
        <v>4.028436018957346</v>
      </c>
      <c r="N20" s="72"/>
      <c r="O20" s="72"/>
      <c r="P20" s="72"/>
      <c r="Q20" s="72"/>
      <c r="R20" s="72"/>
      <c r="S20" s="72"/>
      <c r="T20" s="9" t="s">
        <v>112</v>
      </c>
      <c r="U20" s="9" t="s">
        <v>103</v>
      </c>
      <c r="V20" s="9" t="s">
        <v>791</v>
      </c>
      <c r="W20" s="9" t="s">
        <v>585</v>
      </c>
      <c r="X20" s="9" t="s">
        <v>288</v>
      </c>
      <c r="Y20" s="9" t="s">
        <v>382</v>
      </c>
      <c r="Z20" s="9" t="s">
        <v>543</v>
      </c>
      <c r="AA20" s="8" t="s">
        <v>222</v>
      </c>
      <c r="AB20" s="8"/>
    </row>
    <row r="21" spans="1:29" s="8" customFormat="1" ht="34.5" customHeight="1">
      <c r="A21" s="18">
        <v>13</v>
      </c>
      <c r="B21" s="10" t="s">
        <v>382</v>
      </c>
      <c r="C21" s="10" t="s">
        <v>384</v>
      </c>
      <c r="D21" s="28" t="s">
        <v>653</v>
      </c>
      <c r="E21" s="11" t="s">
        <v>654</v>
      </c>
      <c r="F21" s="11" t="s">
        <v>51</v>
      </c>
      <c r="G21" s="63" t="s">
        <v>518</v>
      </c>
      <c r="H21" s="63" t="s">
        <v>492</v>
      </c>
      <c r="I21" s="9" t="s">
        <v>383</v>
      </c>
      <c r="J21" s="62" t="s">
        <v>581</v>
      </c>
      <c r="K21" s="53" t="s">
        <v>581</v>
      </c>
      <c r="L21" s="72" t="s">
        <v>655</v>
      </c>
      <c r="M21" s="72" t="s">
        <v>656</v>
      </c>
      <c r="N21" s="163">
        <v>5365082.38</v>
      </c>
      <c r="O21" s="164">
        <v>10204451.32</v>
      </c>
      <c r="P21" s="163">
        <v>15569533.7</v>
      </c>
      <c r="Q21" s="163">
        <v>562065221.67</v>
      </c>
      <c r="R21" s="163">
        <v>1068845495.82</v>
      </c>
      <c r="S21" s="163">
        <v>1630910717.49</v>
      </c>
      <c r="T21" s="9" t="s">
        <v>112</v>
      </c>
      <c r="U21" s="9" t="s">
        <v>103</v>
      </c>
      <c r="V21" s="9" t="s">
        <v>791</v>
      </c>
      <c r="W21" s="9"/>
      <c r="X21" s="9"/>
      <c r="Y21" s="9" t="s">
        <v>382</v>
      </c>
      <c r="Z21" s="9"/>
      <c r="AA21" s="8" t="s">
        <v>222</v>
      </c>
      <c r="AC21" s="1" t="s">
        <v>610</v>
      </c>
    </row>
    <row r="22" spans="1:28" ht="41.25" customHeight="1">
      <c r="A22" s="18">
        <v>14</v>
      </c>
      <c r="B22" s="10" t="s">
        <v>382</v>
      </c>
      <c r="C22" s="10" t="s">
        <v>384</v>
      </c>
      <c r="D22" s="28"/>
      <c r="E22" s="11" t="s">
        <v>243</v>
      </c>
      <c r="F22" s="11" t="s">
        <v>51</v>
      </c>
      <c r="G22" s="63"/>
      <c r="H22" s="63"/>
      <c r="I22" s="9"/>
      <c r="J22" s="62"/>
      <c r="K22" s="26"/>
      <c r="L22" s="72">
        <v>400</v>
      </c>
      <c r="M22" s="72">
        <f aca="true" t="shared" si="1" ref="M22:M28">L22/105.5</f>
        <v>3.7914691943127963</v>
      </c>
      <c r="N22" s="72"/>
      <c r="O22" s="72"/>
      <c r="P22" s="72"/>
      <c r="Q22" s="72"/>
      <c r="R22" s="72"/>
      <c r="S22" s="72"/>
      <c r="T22" s="9" t="s">
        <v>112</v>
      </c>
      <c r="U22" s="9" t="s">
        <v>103</v>
      </c>
      <c r="V22" s="9" t="s">
        <v>791</v>
      </c>
      <c r="W22" s="9" t="s">
        <v>585</v>
      </c>
      <c r="X22" s="9" t="s">
        <v>288</v>
      </c>
      <c r="Y22" s="9" t="s">
        <v>382</v>
      </c>
      <c r="Z22" s="9" t="s">
        <v>543</v>
      </c>
      <c r="AA22" s="8" t="s">
        <v>222</v>
      </c>
      <c r="AB22" s="8"/>
    </row>
    <row r="23" spans="1:29" ht="42.75" customHeight="1">
      <c r="A23" s="18">
        <v>15</v>
      </c>
      <c r="B23" s="10" t="s">
        <v>382</v>
      </c>
      <c r="C23" s="10" t="s">
        <v>384</v>
      </c>
      <c r="D23" s="28" t="s">
        <v>566</v>
      </c>
      <c r="E23" s="10" t="s">
        <v>574</v>
      </c>
      <c r="F23" s="11" t="s">
        <v>51</v>
      </c>
      <c r="G23" s="63" t="s">
        <v>245</v>
      </c>
      <c r="H23" s="63" t="s">
        <v>212</v>
      </c>
      <c r="I23" s="127" t="s">
        <v>383</v>
      </c>
      <c r="J23" s="62" t="s">
        <v>246</v>
      </c>
      <c r="K23" s="53" t="s">
        <v>246</v>
      </c>
      <c r="L23" s="72">
        <v>1400</v>
      </c>
      <c r="M23" s="72">
        <f t="shared" si="1"/>
        <v>13.270142180094787</v>
      </c>
      <c r="N23" s="72"/>
      <c r="O23" s="72"/>
      <c r="P23" s="72"/>
      <c r="Q23" s="72"/>
      <c r="R23" s="72"/>
      <c r="S23" s="72"/>
      <c r="T23" s="9" t="s">
        <v>112</v>
      </c>
      <c r="U23" s="9" t="s">
        <v>103</v>
      </c>
      <c r="V23" s="9" t="s">
        <v>791</v>
      </c>
      <c r="W23" s="9" t="s">
        <v>585</v>
      </c>
      <c r="X23" s="9" t="s">
        <v>288</v>
      </c>
      <c r="Y23" s="9" t="s">
        <v>382</v>
      </c>
      <c r="Z23" s="9" t="s">
        <v>543</v>
      </c>
      <c r="AA23" s="8" t="s">
        <v>222</v>
      </c>
      <c r="AB23" s="8"/>
      <c r="AC23" s="1" t="s">
        <v>610</v>
      </c>
    </row>
    <row r="24" spans="1:29" ht="34.5" customHeight="1">
      <c r="A24" s="18">
        <v>16</v>
      </c>
      <c r="B24" s="10" t="s">
        <v>382</v>
      </c>
      <c r="C24" s="10" t="s">
        <v>384</v>
      </c>
      <c r="D24" s="28" t="s">
        <v>567</v>
      </c>
      <c r="E24" s="10" t="s">
        <v>575</v>
      </c>
      <c r="F24" s="11" t="s">
        <v>51</v>
      </c>
      <c r="G24" s="63" t="s">
        <v>245</v>
      </c>
      <c r="H24" s="63" t="s">
        <v>212</v>
      </c>
      <c r="I24" s="127" t="s">
        <v>383</v>
      </c>
      <c r="J24" s="62" t="s">
        <v>246</v>
      </c>
      <c r="K24" s="53" t="s">
        <v>246</v>
      </c>
      <c r="L24" s="72">
        <v>1000</v>
      </c>
      <c r="M24" s="72">
        <f t="shared" si="1"/>
        <v>9.47867298578199</v>
      </c>
      <c r="N24" s="72"/>
      <c r="O24" s="72"/>
      <c r="P24" s="72"/>
      <c r="Q24" s="72"/>
      <c r="R24" s="72"/>
      <c r="S24" s="72"/>
      <c r="T24" s="9" t="s">
        <v>112</v>
      </c>
      <c r="U24" s="9" t="s">
        <v>103</v>
      </c>
      <c r="V24" s="9" t="s">
        <v>791</v>
      </c>
      <c r="W24" s="9" t="s">
        <v>585</v>
      </c>
      <c r="X24" s="9" t="s">
        <v>288</v>
      </c>
      <c r="Y24" s="9" t="s">
        <v>382</v>
      </c>
      <c r="Z24" s="9" t="s">
        <v>543</v>
      </c>
      <c r="AA24" s="8" t="s">
        <v>222</v>
      </c>
      <c r="AB24" s="8"/>
      <c r="AC24" s="1" t="s">
        <v>610</v>
      </c>
    </row>
    <row r="25" spans="1:29" ht="34.5" customHeight="1">
      <c r="A25" s="18">
        <v>17</v>
      </c>
      <c r="B25" s="10" t="s">
        <v>382</v>
      </c>
      <c r="C25" s="10" t="s">
        <v>384</v>
      </c>
      <c r="D25" s="28" t="s">
        <v>568</v>
      </c>
      <c r="E25" s="10" t="s">
        <v>576</v>
      </c>
      <c r="F25" s="11" t="s">
        <v>51</v>
      </c>
      <c r="G25" s="63" t="s">
        <v>245</v>
      </c>
      <c r="H25" s="63" t="s">
        <v>212</v>
      </c>
      <c r="I25" s="127" t="s">
        <v>383</v>
      </c>
      <c r="J25" s="62" t="s">
        <v>246</v>
      </c>
      <c r="K25" s="53" t="s">
        <v>246</v>
      </c>
      <c r="L25" s="72">
        <v>400</v>
      </c>
      <c r="M25" s="72">
        <f t="shared" si="1"/>
        <v>3.7914691943127963</v>
      </c>
      <c r="N25" s="72"/>
      <c r="O25" s="72"/>
      <c r="P25" s="72"/>
      <c r="Q25" s="72"/>
      <c r="R25" s="72"/>
      <c r="S25" s="72"/>
      <c r="T25" s="9" t="s">
        <v>112</v>
      </c>
      <c r="U25" s="9" t="s">
        <v>103</v>
      </c>
      <c r="V25" s="9" t="s">
        <v>791</v>
      </c>
      <c r="W25" s="9" t="s">
        <v>585</v>
      </c>
      <c r="X25" s="9" t="s">
        <v>288</v>
      </c>
      <c r="Y25" s="9" t="s">
        <v>382</v>
      </c>
      <c r="Z25" s="9" t="s">
        <v>543</v>
      </c>
      <c r="AA25" s="8" t="s">
        <v>222</v>
      </c>
      <c r="AB25" s="8"/>
      <c r="AC25" s="1" t="s">
        <v>610</v>
      </c>
    </row>
    <row r="26" spans="1:29" ht="34.5" customHeight="1">
      <c r="A26" s="18">
        <v>18</v>
      </c>
      <c r="B26" s="10" t="s">
        <v>382</v>
      </c>
      <c r="C26" s="10" t="s">
        <v>384</v>
      </c>
      <c r="D26" s="28" t="s">
        <v>569</v>
      </c>
      <c r="E26" s="10" t="s">
        <v>577</v>
      </c>
      <c r="F26" s="11" t="s">
        <v>51</v>
      </c>
      <c r="G26" s="63" t="s">
        <v>245</v>
      </c>
      <c r="H26" s="63" t="s">
        <v>212</v>
      </c>
      <c r="I26" s="127" t="s">
        <v>383</v>
      </c>
      <c r="J26" s="62" t="s">
        <v>246</v>
      </c>
      <c r="K26" s="53" t="s">
        <v>246</v>
      </c>
      <c r="L26" s="72">
        <v>400</v>
      </c>
      <c r="M26" s="72">
        <f t="shared" si="1"/>
        <v>3.7914691943127963</v>
      </c>
      <c r="N26" s="72"/>
      <c r="O26" s="72"/>
      <c r="P26" s="72"/>
      <c r="Q26" s="72"/>
      <c r="R26" s="72"/>
      <c r="S26" s="72"/>
      <c r="T26" s="9" t="s">
        <v>112</v>
      </c>
      <c r="U26" s="9" t="s">
        <v>103</v>
      </c>
      <c r="V26" s="9" t="s">
        <v>791</v>
      </c>
      <c r="W26" s="9" t="s">
        <v>585</v>
      </c>
      <c r="X26" s="9" t="s">
        <v>288</v>
      </c>
      <c r="Y26" s="9" t="s">
        <v>382</v>
      </c>
      <c r="Z26" s="9" t="s">
        <v>543</v>
      </c>
      <c r="AA26" s="8" t="s">
        <v>222</v>
      </c>
      <c r="AB26" s="8"/>
      <c r="AC26" s="1" t="s">
        <v>610</v>
      </c>
    </row>
    <row r="27" spans="1:28" ht="34.5" customHeight="1">
      <c r="A27" s="18">
        <v>19</v>
      </c>
      <c r="B27" s="10" t="s">
        <v>382</v>
      </c>
      <c r="C27" s="10" t="s">
        <v>384</v>
      </c>
      <c r="D27" s="28" t="s">
        <v>244</v>
      </c>
      <c r="E27" s="11" t="s">
        <v>242</v>
      </c>
      <c r="F27" s="11" t="s">
        <v>51</v>
      </c>
      <c r="G27" s="63" t="s">
        <v>245</v>
      </c>
      <c r="H27" s="63" t="s">
        <v>212</v>
      </c>
      <c r="I27" s="127" t="s">
        <v>383</v>
      </c>
      <c r="J27" s="62" t="s">
        <v>246</v>
      </c>
      <c r="K27" s="53" t="s">
        <v>246</v>
      </c>
      <c r="L27" s="72">
        <v>2319</v>
      </c>
      <c r="M27" s="72">
        <f t="shared" si="1"/>
        <v>21.981042654028435</v>
      </c>
      <c r="N27" s="72"/>
      <c r="O27" s="72"/>
      <c r="P27" s="72"/>
      <c r="Q27" s="72"/>
      <c r="R27" s="72"/>
      <c r="S27" s="72"/>
      <c r="T27" s="9" t="s">
        <v>112</v>
      </c>
      <c r="U27" s="9" t="s">
        <v>103</v>
      </c>
      <c r="V27" s="9" t="s">
        <v>791</v>
      </c>
      <c r="W27" s="9" t="s">
        <v>585</v>
      </c>
      <c r="X27" s="9" t="s">
        <v>288</v>
      </c>
      <c r="Y27" s="9" t="s">
        <v>382</v>
      </c>
      <c r="Z27" s="9" t="s">
        <v>543</v>
      </c>
      <c r="AA27" s="8" t="s">
        <v>222</v>
      </c>
      <c r="AB27" s="8"/>
    </row>
    <row r="28" spans="1:29" ht="34.5" customHeight="1">
      <c r="A28" s="18">
        <v>20</v>
      </c>
      <c r="B28" s="10" t="s">
        <v>382</v>
      </c>
      <c r="C28" s="10" t="s">
        <v>384</v>
      </c>
      <c r="D28" s="28" t="s">
        <v>318</v>
      </c>
      <c r="E28" s="11" t="s">
        <v>319</v>
      </c>
      <c r="F28" s="11" t="s">
        <v>51</v>
      </c>
      <c r="G28" s="63" t="s">
        <v>667</v>
      </c>
      <c r="H28" s="63" t="s">
        <v>668</v>
      </c>
      <c r="I28" s="127" t="s">
        <v>383</v>
      </c>
      <c r="J28" s="62" t="s">
        <v>246</v>
      </c>
      <c r="K28" s="53"/>
      <c r="L28" s="72">
        <v>100</v>
      </c>
      <c r="M28" s="72">
        <f t="shared" si="1"/>
        <v>0.9478672985781991</v>
      </c>
      <c r="N28" s="72"/>
      <c r="O28" s="72"/>
      <c r="P28" s="72"/>
      <c r="Q28" s="72"/>
      <c r="R28" s="72"/>
      <c r="S28" s="72"/>
      <c r="T28" s="9" t="s">
        <v>112</v>
      </c>
      <c r="U28" s="9" t="s">
        <v>103</v>
      </c>
      <c r="V28" s="9" t="s">
        <v>791</v>
      </c>
      <c r="W28" s="9" t="s">
        <v>585</v>
      </c>
      <c r="X28" s="9" t="s">
        <v>288</v>
      </c>
      <c r="Y28" s="9" t="s">
        <v>382</v>
      </c>
      <c r="Z28" s="9" t="s">
        <v>543</v>
      </c>
      <c r="AA28" s="8" t="s">
        <v>222</v>
      </c>
      <c r="AB28" s="8"/>
      <c r="AC28" s="1" t="s">
        <v>610</v>
      </c>
    </row>
    <row r="29" spans="1:29" ht="34.5" customHeight="1">
      <c r="A29" s="18">
        <v>21</v>
      </c>
      <c r="B29" s="10" t="s">
        <v>382</v>
      </c>
      <c r="C29" s="10" t="s">
        <v>384</v>
      </c>
      <c r="D29" s="28" t="s">
        <v>666</v>
      </c>
      <c r="E29" s="11" t="s">
        <v>205</v>
      </c>
      <c r="F29" s="11" t="s">
        <v>51</v>
      </c>
      <c r="G29" s="63" t="s">
        <v>667</v>
      </c>
      <c r="H29" s="63" t="s">
        <v>668</v>
      </c>
      <c r="I29" s="127" t="s">
        <v>383</v>
      </c>
      <c r="J29" s="62" t="s">
        <v>246</v>
      </c>
      <c r="K29" s="53"/>
      <c r="L29" s="72" t="s">
        <v>669</v>
      </c>
      <c r="M29" s="72" t="s">
        <v>670</v>
      </c>
      <c r="N29" s="163">
        <v>2151077.86</v>
      </c>
      <c r="O29" s="164">
        <v>501308.83</v>
      </c>
      <c r="P29" s="163">
        <v>2652386.69</v>
      </c>
      <c r="Q29" s="163">
        <v>225486713.96</v>
      </c>
      <c r="R29" s="163">
        <v>52455932.02</v>
      </c>
      <c r="S29" s="163">
        <v>277942645.98</v>
      </c>
      <c r="T29" s="9" t="s">
        <v>112</v>
      </c>
      <c r="U29" s="9" t="s">
        <v>103</v>
      </c>
      <c r="V29" s="9" t="s">
        <v>791</v>
      </c>
      <c r="W29" s="9"/>
      <c r="X29" s="9"/>
      <c r="Y29" s="9" t="s">
        <v>382</v>
      </c>
      <c r="Z29" s="9"/>
      <c r="AA29" s="8" t="s">
        <v>222</v>
      </c>
      <c r="AB29" s="8"/>
      <c r="AC29" s="1" t="s">
        <v>610</v>
      </c>
    </row>
    <row r="30" spans="1:29" ht="34.5" customHeight="1">
      <c r="A30" s="18">
        <v>22</v>
      </c>
      <c r="B30" s="10" t="s">
        <v>382</v>
      </c>
      <c r="C30" s="11" t="s">
        <v>384</v>
      </c>
      <c r="D30" s="38" t="s">
        <v>517</v>
      </c>
      <c r="E30" s="11" t="s">
        <v>556</v>
      </c>
      <c r="F30" s="11" t="s">
        <v>51</v>
      </c>
      <c r="G30" s="63" t="s">
        <v>304</v>
      </c>
      <c r="H30" s="63" t="s">
        <v>494</v>
      </c>
      <c r="I30" s="54" t="s">
        <v>388</v>
      </c>
      <c r="J30" s="62">
        <v>12.78</v>
      </c>
      <c r="K30" s="53">
        <v>17.97</v>
      </c>
      <c r="L30" s="72">
        <v>100</v>
      </c>
      <c r="M30" s="72">
        <f aca="true" t="shared" si="2" ref="M30:M38">L30/105.5</f>
        <v>0.9478672985781991</v>
      </c>
      <c r="N30" s="72"/>
      <c r="O30" s="72"/>
      <c r="P30" s="72"/>
      <c r="Q30" s="72"/>
      <c r="R30" s="72"/>
      <c r="S30" s="72"/>
      <c r="T30" s="9" t="s">
        <v>112</v>
      </c>
      <c r="U30" s="9" t="s">
        <v>103</v>
      </c>
      <c r="V30" s="9" t="s">
        <v>791</v>
      </c>
      <c r="W30" s="9" t="s">
        <v>585</v>
      </c>
      <c r="X30" s="9" t="s">
        <v>288</v>
      </c>
      <c r="Y30" s="9" t="s">
        <v>382</v>
      </c>
      <c r="Z30" s="9" t="s">
        <v>543</v>
      </c>
      <c r="AA30" s="8" t="s">
        <v>222</v>
      </c>
      <c r="AB30" s="8"/>
      <c r="AC30" s="1" t="s">
        <v>610</v>
      </c>
    </row>
    <row r="31" spans="1:29" ht="34.5" customHeight="1">
      <c r="A31" s="18">
        <v>23</v>
      </c>
      <c r="B31" s="10" t="s">
        <v>382</v>
      </c>
      <c r="C31" s="11" t="s">
        <v>384</v>
      </c>
      <c r="D31" s="28" t="s">
        <v>12</v>
      </c>
      <c r="E31" s="11" t="s">
        <v>550</v>
      </c>
      <c r="F31" s="11" t="s">
        <v>51</v>
      </c>
      <c r="G31" s="56" t="s">
        <v>209</v>
      </c>
      <c r="H31" s="56" t="s">
        <v>492</v>
      </c>
      <c r="I31" s="127" t="s">
        <v>383</v>
      </c>
      <c r="J31" s="13" t="s">
        <v>210</v>
      </c>
      <c r="K31" s="13" t="s">
        <v>210</v>
      </c>
      <c r="L31" s="72">
        <v>175</v>
      </c>
      <c r="M31" s="72">
        <f t="shared" si="2"/>
        <v>1.6587677725118484</v>
      </c>
      <c r="N31" s="72"/>
      <c r="O31" s="72"/>
      <c r="P31" s="72"/>
      <c r="Q31" s="72"/>
      <c r="R31" s="72"/>
      <c r="S31" s="72"/>
      <c r="T31" s="9" t="s">
        <v>112</v>
      </c>
      <c r="U31" s="9" t="s">
        <v>103</v>
      </c>
      <c r="V31" s="9" t="s">
        <v>791</v>
      </c>
      <c r="W31" s="9" t="s">
        <v>585</v>
      </c>
      <c r="X31" s="9" t="s">
        <v>288</v>
      </c>
      <c r="Y31" s="9" t="s">
        <v>382</v>
      </c>
      <c r="Z31" s="9" t="s">
        <v>543</v>
      </c>
      <c r="AA31" s="8" t="s">
        <v>222</v>
      </c>
      <c r="AB31" s="8"/>
      <c r="AC31" s="1" t="s">
        <v>610</v>
      </c>
    </row>
    <row r="32" spans="1:29" ht="34.5" customHeight="1">
      <c r="A32" s="18">
        <v>24</v>
      </c>
      <c r="B32" s="10" t="s">
        <v>382</v>
      </c>
      <c r="C32" s="11" t="s">
        <v>384</v>
      </c>
      <c r="D32" s="28" t="s">
        <v>13</v>
      </c>
      <c r="E32" s="11" t="s">
        <v>551</v>
      </c>
      <c r="F32" s="11" t="s">
        <v>51</v>
      </c>
      <c r="G32" s="56" t="s">
        <v>209</v>
      </c>
      <c r="H32" s="56" t="s">
        <v>492</v>
      </c>
      <c r="I32" s="127" t="s">
        <v>383</v>
      </c>
      <c r="J32" s="13" t="s">
        <v>210</v>
      </c>
      <c r="K32" s="13" t="s">
        <v>210</v>
      </c>
      <c r="L32" s="72">
        <v>280</v>
      </c>
      <c r="M32" s="72">
        <f t="shared" si="2"/>
        <v>2.654028436018957</v>
      </c>
      <c r="N32" s="72"/>
      <c r="O32" s="72"/>
      <c r="P32" s="72"/>
      <c r="Q32" s="72"/>
      <c r="R32" s="72"/>
      <c r="S32" s="72"/>
      <c r="T32" s="9" t="s">
        <v>112</v>
      </c>
      <c r="U32" s="9" t="s">
        <v>103</v>
      </c>
      <c r="V32" s="9" t="s">
        <v>791</v>
      </c>
      <c r="W32" s="9" t="s">
        <v>585</v>
      </c>
      <c r="X32" s="9" t="s">
        <v>288</v>
      </c>
      <c r="Y32" s="9" t="s">
        <v>382</v>
      </c>
      <c r="Z32" s="9" t="s">
        <v>543</v>
      </c>
      <c r="AA32" s="8" t="s">
        <v>222</v>
      </c>
      <c r="AB32" s="8"/>
      <c r="AC32" s="1" t="s">
        <v>610</v>
      </c>
    </row>
    <row r="33" spans="1:29" ht="35.25" customHeight="1">
      <c r="A33" s="18">
        <v>25</v>
      </c>
      <c r="B33" s="10" t="s">
        <v>382</v>
      </c>
      <c r="C33" s="11" t="s">
        <v>384</v>
      </c>
      <c r="D33" s="28" t="s">
        <v>14</v>
      </c>
      <c r="E33" s="11" t="s">
        <v>552</v>
      </c>
      <c r="F33" s="11" t="s">
        <v>51</v>
      </c>
      <c r="G33" s="56" t="s">
        <v>209</v>
      </c>
      <c r="H33" s="56" t="s">
        <v>492</v>
      </c>
      <c r="I33" s="127" t="s">
        <v>383</v>
      </c>
      <c r="J33" s="13" t="s">
        <v>210</v>
      </c>
      <c r="K33" s="13" t="s">
        <v>210</v>
      </c>
      <c r="L33" s="72">
        <v>150</v>
      </c>
      <c r="M33" s="72">
        <f t="shared" si="2"/>
        <v>1.4218009478672986</v>
      </c>
      <c r="N33" s="72"/>
      <c r="O33" s="72"/>
      <c r="P33" s="72"/>
      <c r="Q33" s="72"/>
      <c r="R33" s="72"/>
      <c r="S33" s="72"/>
      <c r="T33" s="9" t="s">
        <v>112</v>
      </c>
      <c r="U33" s="9" t="s">
        <v>103</v>
      </c>
      <c r="V33" s="9" t="s">
        <v>791</v>
      </c>
      <c r="W33" s="9" t="s">
        <v>585</v>
      </c>
      <c r="X33" s="9" t="s">
        <v>288</v>
      </c>
      <c r="Y33" s="9" t="s">
        <v>382</v>
      </c>
      <c r="Z33" s="9" t="s">
        <v>543</v>
      </c>
      <c r="AA33" s="8" t="s">
        <v>222</v>
      </c>
      <c r="AB33" s="8"/>
      <c r="AC33" s="1" t="s">
        <v>610</v>
      </c>
    </row>
    <row r="34" spans="1:29" ht="35.25" customHeight="1">
      <c r="A34" s="18">
        <v>26</v>
      </c>
      <c r="B34" s="10" t="s">
        <v>382</v>
      </c>
      <c r="C34" s="11" t="s">
        <v>384</v>
      </c>
      <c r="D34" s="28" t="s">
        <v>15</v>
      </c>
      <c r="E34" s="11" t="s">
        <v>553</v>
      </c>
      <c r="F34" s="11" t="s">
        <v>51</v>
      </c>
      <c r="G34" s="56" t="s">
        <v>209</v>
      </c>
      <c r="H34" s="56" t="s">
        <v>492</v>
      </c>
      <c r="I34" s="127" t="s">
        <v>383</v>
      </c>
      <c r="J34" s="13" t="s">
        <v>210</v>
      </c>
      <c r="K34" s="13" t="s">
        <v>210</v>
      </c>
      <c r="L34" s="72">
        <v>350</v>
      </c>
      <c r="M34" s="72">
        <f t="shared" si="2"/>
        <v>3.3175355450236967</v>
      </c>
      <c r="N34" s="72"/>
      <c r="O34" s="72"/>
      <c r="P34" s="72"/>
      <c r="Q34" s="72"/>
      <c r="R34" s="72"/>
      <c r="S34" s="72"/>
      <c r="T34" s="9" t="s">
        <v>112</v>
      </c>
      <c r="U34" s="9" t="s">
        <v>103</v>
      </c>
      <c r="V34" s="9" t="s">
        <v>791</v>
      </c>
      <c r="W34" s="9" t="s">
        <v>585</v>
      </c>
      <c r="X34" s="9" t="s">
        <v>288</v>
      </c>
      <c r="Y34" s="9" t="s">
        <v>382</v>
      </c>
      <c r="Z34" s="9" t="s">
        <v>543</v>
      </c>
      <c r="AA34" s="8" t="s">
        <v>222</v>
      </c>
      <c r="AB34" s="8"/>
      <c r="AC34" s="1" t="s">
        <v>610</v>
      </c>
    </row>
    <row r="35" spans="1:28" ht="35.25" customHeight="1">
      <c r="A35" s="18">
        <v>27</v>
      </c>
      <c r="B35" s="10" t="s">
        <v>382</v>
      </c>
      <c r="C35" s="11" t="s">
        <v>384</v>
      </c>
      <c r="D35" s="28" t="s">
        <v>16</v>
      </c>
      <c r="E35" s="11" t="s">
        <v>546</v>
      </c>
      <c r="F35" s="11" t="s">
        <v>51</v>
      </c>
      <c r="G35" s="56" t="s">
        <v>209</v>
      </c>
      <c r="H35" s="56" t="s">
        <v>492</v>
      </c>
      <c r="I35" s="127" t="s">
        <v>383</v>
      </c>
      <c r="J35" s="13" t="s">
        <v>210</v>
      </c>
      <c r="K35" s="13" t="s">
        <v>210</v>
      </c>
      <c r="L35" s="72">
        <v>400</v>
      </c>
      <c r="M35" s="72">
        <f t="shared" si="2"/>
        <v>3.7914691943127963</v>
      </c>
      <c r="N35" s="72"/>
      <c r="O35" s="72"/>
      <c r="P35" s="72"/>
      <c r="Q35" s="72"/>
      <c r="R35" s="72"/>
      <c r="S35" s="72"/>
      <c r="T35" s="9" t="s">
        <v>112</v>
      </c>
      <c r="U35" s="9" t="s">
        <v>103</v>
      </c>
      <c r="V35" s="9" t="s">
        <v>791</v>
      </c>
      <c r="W35" s="9" t="s">
        <v>585</v>
      </c>
      <c r="X35" s="9" t="s">
        <v>288</v>
      </c>
      <c r="Y35" s="9" t="s">
        <v>382</v>
      </c>
      <c r="Z35" s="9" t="s">
        <v>543</v>
      </c>
      <c r="AA35" s="8" t="s">
        <v>222</v>
      </c>
      <c r="AB35" s="8"/>
    </row>
    <row r="36" spans="1:29" ht="34.5" customHeight="1">
      <c r="A36" s="18">
        <v>28</v>
      </c>
      <c r="B36" s="10" t="s">
        <v>382</v>
      </c>
      <c r="C36" s="11" t="s">
        <v>384</v>
      </c>
      <c r="D36" s="28" t="s">
        <v>17</v>
      </c>
      <c r="E36" s="11" t="s">
        <v>547</v>
      </c>
      <c r="F36" s="11" t="s">
        <v>51</v>
      </c>
      <c r="G36" s="56" t="s">
        <v>209</v>
      </c>
      <c r="H36" s="56" t="s">
        <v>492</v>
      </c>
      <c r="I36" s="127" t="s">
        <v>383</v>
      </c>
      <c r="J36" s="13" t="s">
        <v>210</v>
      </c>
      <c r="K36" s="13" t="s">
        <v>210</v>
      </c>
      <c r="L36" s="72">
        <v>625</v>
      </c>
      <c r="M36" s="72">
        <f t="shared" si="2"/>
        <v>5.924170616113744</v>
      </c>
      <c r="N36" s="72"/>
      <c r="O36" s="72"/>
      <c r="P36" s="72"/>
      <c r="Q36" s="72"/>
      <c r="R36" s="72"/>
      <c r="S36" s="72"/>
      <c r="T36" s="9" t="s">
        <v>112</v>
      </c>
      <c r="U36" s="9" t="s">
        <v>103</v>
      </c>
      <c r="V36" s="9" t="s">
        <v>791</v>
      </c>
      <c r="W36" s="9" t="s">
        <v>585</v>
      </c>
      <c r="X36" s="9" t="s">
        <v>288</v>
      </c>
      <c r="Y36" s="9" t="s">
        <v>382</v>
      </c>
      <c r="Z36" s="9" t="s">
        <v>543</v>
      </c>
      <c r="AA36" s="8" t="s">
        <v>222</v>
      </c>
      <c r="AB36" s="8"/>
      <c r="AC36" s="1" t="s">
        <v>609</v>
      </c>
    </row>
    <row r="37" spans="1:29" ht="34.5" customHeight="1">
      <c r="A37" s="18">
        <v>29</v>
      </c>
      <c r="B37" s="10" t="s">
        <v>382</v>
      </c>
      <c r="C37" s="11" t="s">
        <v>384</v>
      </c>
      <c r="D37" s="28" t="s">
        <v>18</v>
      </c>
      <c r="E37" s="11" t="s">
        <v>549</v>
      </c>
      <c r="F37" s="11" t="s">
        <v>51</v>
      </c>
      <c r="G37" s="56" t="s">
        <v>209</v>
      </c>
      <c r="H37" s="56" t="s">
        <v>492</v>
      </c>
      <c r="I37" s="127" t="s">
        <v>383</v>
      </c>
      <c r="J37" s="13" t="s">
        <v>210</v>
      </c>
      <c r="K37" s="13" t="s">
        <v>210</v>
      </c>
      <c r="L37" s="72">
        <v>500</v>
      </c>
      <c r="M37" s="72">
        <f t="shared" si="2"/>
        <v>4.739336492890995</v>
      </c>
      <c r="N37" s="72"/>
      <c r="O37" s="72"/>
      <c r="P37" s="72"/>
      <c r="Q37" s="72"/>
      <c r="R37" s="72"/>
      <c r="S37" s="72"/>
      <c r="T37" s="9" t="s">
        <v>112</v>
      </c>
      <c r="U37" s="9" t="s">
        <v>103</v>
      </c>
      <c r="V37" s="9" t="s">
        <v>791</v>
      </c>
      <c r="W37" s="9" t="s">
        <v>585</v>
      </c>
      <c r="X37" s="9" t="s">
        <v>288</v>
      </c>
      <c r="Y37" s="9" t="s">
        <v>382</v>
      </c>
      <c r="Z37" s="9" t="s">
        <v>543</v>
      </c>
      <c r="AA37" s="8" t="s">
        <v>222</v>
      </c>
      <c r="AB37" s="8"/>
      <c r="AC37" s="1" t="s">
        <v>610</v>
      </c>
    </row>
    <row r="38" spans="1:29" ht="34.5" customHeight="1">
      <c r="A38" s="18">
        <v>30</v>
      </c>
      <c r="B38" s="10" t="s">
        <v>382</v>
      </c>
      <c r="C38" s="11" t="s">
        <v>384</v>
      </c>
      <c r="D38" s="28" t="s">
        <v>324</v>
      </c>
      <c r="E38" s="11" t="s">
        <v>323</v>
      </c>
      <c r="F38" s="11" t="s">
        <v>51</v>
      </c>
      <c r="G38" s="56"/>
      <c r="H38" s="56"/>
      <c r="I38" s="127"/>
      <c r="J38" s="13"/>
      <c r="K38" s="13"/>
      <c r="L38" s="72">
        <v>80</v>
      </c>
      <c r="M38" s="72">
        <f t="shared" si="2"/>
        <v>0.7582938388625592</v>
      </c>
      <c r="N38" s="72"/>
      <c r="O38" s="72"/>
      <c r="P38" s="72"/>
      <c r="Q38" s="72"/>
      <c r="R38" s="72"/>
      <c r="S38" s="72"/>
      <c r="T38" s="9" t="s">
        <v>112</v>
      </c>
      <c r="U38" s="9" t="s">
        <v>103</v>
      </c>
      <c r="V38" s="9" t="s">
        <v>791</v>
      </c>
      <c r="W38" s="9" t="s">
        <v>585</v>
      </c>
      <c r="X38" s="9" t="s">
        <v>288</v>
      </c>
      <c r="Y38" s="9" t="s">
        <v>382</v>
      </c>
      <c r="Z38" s="9" t="s">
        <v>543</v>
      </c>
      <c r="AA38" s="8" t="s">
        <v>222</v>
      </c>
      <c r="AB38" s="8"/>
      <c r="AC38" s="1" t="s">
        <v>610</v>
      </c>
    </row>
    <row r="39" spans="1:29" ht="25.5" customHeight="1">
      <c r="A39" s="18">
        <v>31</v>
      </c>
      <c r="B39" s="10" t="s">
        <v>382</v>
      </c>
      <c r="C39" s="11" t="s">
        <v>384</v>
      </c>
      <c r="D39" s="28" t="s">
        <v>661</v>
      </c>
      <c r="E39" s="11" t="s">
        <v>654</v>
      </c>
      <c r="F39" s="11" t="s">
        <v>51</v>
      </c>
      <c r="G39" s="56" t="s">
        <v>209</v>
      </c>
      <c r="H39" s="56" t="s">
        <v>492</v>
      </c>
      <c r="I39" s="127" t="s">
        <v>383</v>
      </c>
      <c r="J39" s="13" t="s">
        <v>210</v>
      </c>
      <c r="K39" s="13"/>
      <c r="L39" s="72" t="s">
        <v>662</v>
      </c>
      <c r="M39" s="72" t="s">
        <v>663</v>
      </c>
      <c r="N39" s="163">
        <v>1894221.27</v>
      </c>
      <c r="O39" s="164">
        <v>10320778.3</v>
      </c>
      <c r="P39" s="163">
        <v>12214999.57</v>
      </c>
      <c r="Q39" s="163">
        <v>198578664.8</v>
      </c>
      <c r="R39" s="163">
        <v>1080329449.67</v>
      </c>
      <c r="S39" s="163">
        <v>1278908114.47</v>
      </c>
      <c r="T39" s="9" t="s">
        <v>112</v>
      </c>
      <c r="U39" s="9" t="s">
        <v>103</v>
      </c>
      <c r="V39" s="9" t="s">
        <v>791</v>
      </c>
      <c r="W39" s="9" t="s">
        <v>585</v>
      </c>
      <c r="X39" s="9"/>
      <c r="Y39" s="9" t="s">
        <v>382</v>
      </c>
      <c r="Z39" s="9"/>
      <c r="AA39" s="8" t="s">
        <v>222</v>
      </c>
      <c r="AB39" s="8"/>
      <c r="AC39" s="1" t="s">
        <v>610</v>
      </c>
    </row>
    <row r="40" spans="1:29" ht="34.5" customHeight="1">
      <c r="A40" s="18">
        <v>32</v>
      </c>
      <c r="B40" s="10" t="s">
        <v>382</v>
      </c>
      <c r="C40" s="11" t="s">
        <v>384</v>
      </c>
      <c r="D40" s="28" t="s">
        <v>105</v>
      </c>
      <c r="E40" s="11" t="s">
        <v>622</v>
      </c>
      <c r="F40" s="11" t="s">
        <v>51</v>
      </c>
      <c r="G40" s="56" t="s">
        <v>340</v>
      </c>
      <c r="H40" s="56" t="s">
        <v>40</v>
      </c>
      <c r="I40" s="9" t="s">
        <v>383</v>
      </c>
      <c r="J40" s="13">
        <v>48.55</v>
      </c>
      <c r="K40" s="13">
        <v>48.55</v>
      </c>
      <c r="L40" s="72">
        <v>175</v>
      </c>
      <c r="M40" s="72">
        <f aca="true" t="shared" si="3" ref="M40:M45">L40/105.5</f>
        <v>1.6587677725118484</v>
      </c>
      <c r="N40" s="72"/>
      <c r="O40" s="72"/>
      <c r="P40" s="72"/>
      <c r="Q40" s="72"/>
      <c r="R40" s="72"/>
      <c r="S40" s="72"/>
      <c r="T40" s="9" t="s">
        <v>112</v>
      </c>
      <c r="U40" s="9" t="s">
        <v>103</v>
      </c>
      <c r="V40" s="9" t="s">
        <v>791</v>
      </c>
      <c r="W40" s="9" t="s">
        <v>585</v>
      </c>
      <c r="X40" s="9" t="s">
        <v>288</v>
      </c>
      <c r="Y40" s="9" t="s">
        <v>382</v>
      </c>
      <c r="Z40" s="9" t="s">
        <v>543</v>
      </c>
      <c r="AA40" s="8" t="s">
        <v>222</v>
      </c>
      <c r="AB40" s="8"/>
      <c r="AC40" s="1" t="s">
        <v>610</v>
      </c>
    </row>
    <row r="41" spans="1:29" ht="34.5" customHeight="1">
      <c r="A41" s="18">
        <v>33</v>
      </c>
      <c r="B41" s="10" t="s">
        <v>382</v>
      </c>
      <c r="C41" s="11" t="s">
        <v>384</v>
      </c>
      <c r="D41" s="28" t="s">
        <v>106</v>
      </c>
      <c r="E41" s="11" t="s">
        <v>623</v>
      </c>
      <c r="F41" s="11" t="s">
        <v>51</v>
      </c>
      <c r="G41" s="56" t="s">
        <v>340</v>
      </c>
      <c r="H41" s="56" t="s">
        <v>40</v>
      </c>
      <c r="I41" s="9" t="s">
        <v>383</v>
      </c>
      <c r="J41" s="13">
        <v>34.09</v>
      </c>
      <c r="K41" s="13">
        <v>34.09</v>
      </c>
      <c r="L41" s="72">
        <v>125</v>
      </c>
      <c r="M41" s="72">
        <f t="shared" si="3"/>
        <v>1.1848341232227488</v>
      </c>
      <c r="N41" s="72"/>
      <c r="O41" s="72"/>
      <c r="P41" s="72"/>
      <c r="Q41" s="72"/>
      <c r="R41" s="72"/>
      <c r="S41" s="72"/>
      <c r="T41" s="9" t="s">
        <v>112</v>
      </c>
      <c r="U41" s="9" t="s">
        <v>103</v>
      </c>
      <c r="V41" s="9" t="s">
        <v>791</v>
      </c>
      <c r="W41" s="9" t="s">
        <v>585</v>
      </c>
      <c r="X41" s="9" t="s">
        <v>288</v>
      </c>
      <c r="Y41" s="9" t="s">
        <v>382</v>
      </c>
      <c r="Z41" s="9" t="s">
        <v>543</v>
      </c>
      <c r="AA41" s="8" t="s">
        <v>222</v>
      </c>
      <c r="AB41" s="8"/>
      <c r="AC41" s="1" t="s">
        <v>610</v>
      </c>
    </row>
    <row r="42" spans="1:29" ht="34.5" customHeight="1">
      <c r="A42" s="18">
        <v>34</v>
      </c>
      <c r="B42" s="10" t="s">
        <v>382</v>
      </c>
      <c r="C42" s="11" t="s">
        <v>384</v>
      </c>
      <c r="D42" s="28" t="s">
        <v>107</v>
      </c>
      <c r="E42" s="11" t="s">
        <v>624</v>
      </c>
      <c r="F42" s="11" t="s">
        <v>51</v>
      </c>
      <c r="G42" s="56" t="s">
        <v>340</v>
      </c>
      <c r="H42" s="56" t="s">
        <v>40</v>
      </c>
      <c r="I42" s="9" t="s">
        <v>383</v>
      </c>
      <c r="J42" s="13">
        <v>24.86</v>
      </c>
      <c r="K42" s="13">
        <v>24.86</v>
      </c>
      <c r="L42" s="72">
        <v>150</v>
      </c>
      <c r="M42" s="72">
        <f t="shared" si="3"/>
        <v>1.4218009478672986</v>
      </c>
      <c r="N42" s="72"/>
      <c r="O42" s="72"/>
      <c r="P42" s="72"/>
      <c r="Q42" s="72"/>
      <c r="R42" s="72"/>
      <c r="S42" s="72"/>
      <c r="T42" s="9" t="s">
        <v>112</v>
      </c>
      <c r="U42" s="9" t="s">
        <v>103</v>
      </c>
      <c r="V42" s="9" t="s">
        <v>791</v>
      </c>
      <c r="W42" s="9" t="s">
        <v>585</v>
      </c>
      <c r="X42" s="9" t="s">
        <v>288</v>
      </c>
      <c r="Y42" s="9" t="s">
        <v>382</v>
      </c>
      <c r="Z42" s="9" t="s">
        <v>543</v>
      </c>
      <c r="AA42" s="8" t="s">
        <v>222</v>
      </c>
      <c r="AB42" s="8"/>
      <c r="AC42" s="1" t="s">
        <v>610</v>
      </c>
    </row>
    <row r="43" spans="1:29" ht="34.5" customHeight="1">
      <c r="A43" s="18">
        <v>35</v>
      </c>
      <c r="B43" s="10" t="s">
        <v>382</v>
      </c>
      <c r="C43" s="11" t="s">
        <v>384</v>
      </c>
      <c r="D43" s="28" t="s">
        <v>108</v>
      </c>
      <c r="E43" s="11" t="s">
        <v>625</v>
      </c>
      <c r="F43" s="11" t="s">
        <v>51</v>
      </c>
      <c r="G43" s="56" t="s">
        <v>340</v>
      </c>
      <c r="H43" s="56" t="s">
        <v>40</v>
      </c>
      <c r="I43" s="9" t="s">
        <v>383</v>
      </c>
      <c r="J43" s="13">
        <v>28.66</v>
      </c>
      <c r="K43" s="13">
        <v>28.66</v>
      </c>
      <c r="L43" s="72">
        <v>200</v>
      </c>
      <c r="M43" s="72">
        <f t="shared" si="3"/>
        <v>1.8957345971563981</v>
      </c>
      <c r="N43" s="72"/>
      <c r="O43" s="72"/>
      <c r="P43" s="72"/>
      <c r="Q43" s="72"/>
      <c r="R43" s="72"/>
      <c r="S43" s="72"/>
      <c r="T43" s="9" t="s">
        <v>112</v>
      </c>
      <c r="U43" s="9" t="s">
        <v>103</v>
      </c>
      <c r="V43" s="9" t="s">
        <v>791</v>
      </c>
      <c r="W43" s="9" t="s">
        <v>585</v>
      </c>
      <c r="X43" s="9" t="s">
        <v>288</v>
      </c>
      <c r="Y43" s="9" t="s">
        <v>382</v>
      </c>
      <c r="Z43" s="9" t="s">
        <v>543</v>
      </c>
      <c r="AA43" s="8" t="s">
        <v>222</v>
      </c>
      <c r="AB43" s="8"/>
      <c r="AC43" s="1" t="s">
        <v>610</v>
      </c>
    </row>
    <row r="44" spans="1:29" ht="34.5" customHeight="1">
      <c r="A44" s="18">
        <v>36</v>
      </c>
      <c r="B44" s="10" t="s">
        <v>382</v>
      </c>
      <c r="C44" s="11" t="s">
        <v>384</v>
      </c>
      <c r="D44" s="28" t="s">
        <v>109</v>
      </c>
      <c r="E44" s="11" t="s">
        <v>626</v>
      </c>
      <c r="F44" s="11" t="s">
        <v>51</v>
      </c>
      <c r="G44" s="56" t="s">
        <v>340</v>
      </c>
      <c r="H44" s="56" t="s">
        <v>40</v>
      </c>
      <c r="I44" s="9" t="s">
        <v>383</v>
      </c>
      <c r="J44" s="13">
        <v>38.01</v>
      </c>
      <c r="K44" s="13">
        <v>38.01</v>
      </c>
      <c r="L44" s="72">
        <v>55</v>
      </c>
      <c r="M44" s="72">
        <f t="shared" si="3"/>
        <v>0.5213270142180095</v>
      </c>
      <c r="N44" s="72"/>
      <c r="O44" s="72"/>
      <c r="P44" s="72"/>
      <c r="Q44" s="72"/>
      <c r="R44" s="72"/>
      <c r="S44" s="72"/>
      <c r="T44" s="9" t="s">
        <v>112</v>
      </c>
      <c r="U44" s="9" t="s">
        <v>103</v>
      </c>
      <c r="V44" s="9" t="s">
        <v>791</v>
      </c>
      <c r="W44" s="9" t="s">
        <v>585</v>
      </c>
      <c r="X44" s="9" t="s">
        <v>288</v>
      </c>
      <c r="Y44" s="9" t="s">
        <v>382</v>
      </c>
      <c r="Z44" s="9" t="s">
        <v>543</v>
      </c>
      <c r="AA44" s="8" t="s">
        <v>222</v>
      </c>
      <c r="AB44" s="8"/>
      <c r="AC44" s="1" t="s">
        <v>610</v>
      </c>
    </row>
    <row r="45" spans="1:28" ht="34.5" customHeight="1">
      <c r="A45" s="18">
        <v>37</v>
      </c>
      <c r="B45" s="10" t="s">
        <v>382</v>
      </c>
      <c r="C45" s="11" t="s">
        <v>384</v>
      </c>
      <c r="D45" s="28" t="s">
        <v>110</v>
      </c>
      <c r="E45" s="11" t="s">
        <v>627</v>
      </c>
      <c r="F45" s="11" t="s">
        <v>51</v>
      </c>
      <c r="G45" s="56" t="s">
        <v>340</v>
      </c>
      <c r="H45" s="56" t="s">
        <v>40</v>
      </c>
      <c r="I45" s="9" t="s">
        <v>383</v>
      </c>
      <c r="J45" s="13">
        <v>26.66</v>
      </c>
      <c r="K45" s="13">
        <v>26.66</v>
      </c>
      <c r="L45" s="72">
        <v>0</v>
      </c>
      <c r="M45" s="72">
        <f t="shared" si="3"/>
        <v>0</v>
      </c>
      <c r="N45" s="72"/>
      <c r="O45" s="72"/>
      <c r="P45" s="72"/>
      <c r="Q45" s="72"/>
      <c r="R45" s="72"/>
      <c r="S45" s="72"/>
      <c r="T45" s="9" t="s">
        <v>112</v>
      </c>
      <c r="U45" s="9" t="s">
        <v>103</v>
      </c>
      <c r="V45" s="9" t="s">
        <v>791</v>
      </c>
      <c r="W45" s="9" t="s">
        <v>585</v>
      </c>
      <c r="X45" s="9" t="s">
        <v>288</v>
      </c>
      <c r="Y45" s="9" t="s">
        <v>382</v>
      </c>
      <c r="Z45" s="9" t="s">
        <v>543</v>
      </c>
      <c r="AA45" s="8" t="s">
        <v>222</v>
      </c>
      <c r="AB45" s="8"/>
    </row>
    <row r="46" spans="1:29" ht="34.5" customHeight="1">
      <c r="A46" s="18">
        <v>38</v>
      </c>
      <c r="B46" s="10" t="s">
        <v>382</v>
      </c>
      <c r="C46" s="11" t="s">
        <v>384</v>
      </c>
      <c r="D46" s="28" t="s">
        <v>645</v>
      </c>
      <c r="E46" s="11" t="s">
        <v>648</v>
      </c>
      <c r="F46" s="11" t="s">
        <v>51</v>
      </c>
      <c r="G46" s="56" t="s">
        <v>340</v>
      </c>
      <c r="H46" s="56" t="s">
        <v>40</v>
      </c>
      <c r="I46" s="9" t="s">
        <v>383</v>
      </c>
      <c r="J46" s="13"/>
      <c r="K46" s="13"/>
      <c r="L46" s="72" t="s">
        <v>647</v>
      </c>
      <c r="M46" s="72" t="s">
        <v>646</v>
      </c>
      <c r="N46" s="163">
        <v>122869.51</v>
      </c>
      <c r="O46" s="164">
        <v>160078</v>
      </c>
      <c r="P46" s="163">
        <v>282947.51</v>
      </c>
      <c r="Q46" s="163">
        <v>12877338.33</v>
      </c>
      <c r="R46" s="163">
        <v>16772504.68</v>
      </c>
      <c r="S46" s="163">
        <v>29649843.01</v>
      </c>
      <c r="T46" s="9" t="s">
        <v>112</v>
      </c>
      <c r="U46" s="9" t="s">
        <v>103</v>
      </c>
      <c r="V46" s="9" t="s">
        <v>791</v>
      </c>
      <c r="W46" s="9" t="s">
        <v>585</v>
      </c>
      <c r="X46" s="9" t="s">
        <v>288</v>
      </c>
      <c r="Y46" s="9" t="s">
        <v>382</v>
      </c>
      <c r="Z46" s="9"/>
      <c r="AA46" s="8" t="s">
        <v>222</v>
      </c>
      <c r="AB46" s="8"/>
      <c r="AC46" s="1" t="s">
        <v>610</v>
      </c>
    </row>
    <row r="47" spans="1:29" ht="34.5" customHeight="1">
      <c r="A47" s="18">
        <v>39</v>
      </c>
      <c r="B47" s="10" t="s">
        <v>382</v>
      </c>
      <c r="C47" s="11" t="s">
        <v>384</v>
      </c>
      <c r="D47" s="28" t="s">
        <v>472</v>
      </c>
      <c r="E47" s="11" t="s">
        <v>480</v>
      </c>
      <c r="F47" s="11" t="s">
        <v>51</v>
      </c>
      <c r="G47" s="56" t="s">
        <v>428</v>
      </c>
      <c r="H47" s="56" t="s">
        <v>139</v>
      </c>
      <c r="I47" s="9" t="s">
        <v>383</v>
      </c>
      <c r="J47" s="9">
        <v>24.11</v>
      </c>
      <c r="K47" s="9">
        <v>24.11</v>
      </c>
      <c r="L47" s="72">
        <v>400</v>
      </c>
      <c r="M47" s="72">
        <f aca="true" t="shared" si="4" ref="M47:M54">L47/105.5</f>
        <v>3.7914691943127963</v>
      </c>
      <c r="N47" s="72"/>
      <c r="O47" s="72"/>
      <c r="P47" s="72"/>
      <c r="Q47" s="72"/>
      <c r="R47" s="72"/>
      <c r="S47" s="72"/>
      <c r="T47" s="9" t="s">
        <v>112</v>
      </c>
      <c r="U47" s="9" t="s">
        <v>103</v>
      </c>
      <c r="V47" s="9" t="s">
        <v>791</v>
      </c>
      <c r="W47" s="9" t="s">
        <v>585</v>
      </c>
      <c r="X47" s="9" t="s">
        <v>288</v>
      </c>
      <c r="Y47" s="9" t="s">
        <v>382</v>
      </c>
      <c r="Z47" s="9" t="s">
        <v>543</v>
      </c>
      <c r="AA47" s="8" t="s">
        <v>222</v>
      </c>
      <c r="AB47" s="8"/>
      <c r="AC47" s="1" t="s">
        <v>610</v>
      </c>
    </row>
    <row r="48" spans="1:29" ht="45" customHeight="1">
      <c r="A48" s="18">
        <v>40</v>
      </c>
      <c r="B48" s="10" t="s">
        <v>382</v>
      </c>
      <c r="C48" s="11" t="s">
        <v>384</v>
      </c>
      <c r="D48" s="28" t="s">
        <v>473</v>
      </c>
      <c r="E48" s="11" t="s">
        <v>481</v>
      </c>
      <c r="F48" s="11" t="s">
        <v>51</v>
      </c>
      <c r="G48" s="56" t="s">
        <v>428</v>
      </c>
      <c r="H48" s="56" t="s">
        <v>139</v>
      </c>
      <c r="I48" s="9" t="s">
        <v>383</v>
      </c>
      <c r="J48" s="9">
        <v>8.89</v>
      </c>
      <c r="K48" s="9">
        <v>8.89</v>
      </c>
      <c r="L48" s="72">
        <v>200</v>
      </c>
      <c r="M48" s="72">
        <f t="shared" si="4"/>
        <v>1.8957345971563981</v>
      </c>
      <c r="N48" s="72"/>
      <c r="O48" s="72"/>
      <c r="P48" s="72"/>
      <c r="Q48" s="72"/>
      <c r="R48" s="72"/>
      <c r="S48" s="72"/>
      <c r="T48" s="9" t="s">
        <v>112</v>
      </c>
      <c r="U48" s="9" t="s">
        <v>103</v>
      </c>
      <c r="V48" s="9" t="s">
        <v>791</v>
      </c>
      <c r="W48" s="9" t="s">
        <v>585</v>
      </c>
      <c r="X48" s="9" t="s">
        <v>288</v>
      </c>
      <c r="Y48" s="9" t="s">
        <v>382</v>
      </c>
      <c r="Z48" s="9" t="s">
        <v>543</v>
      </c>
      <c r="AA48" s="8" t="s">
        <v>222</v>
      </c>
      <c r="AB48" s="8"/>
      <c r="AC48" s="1" t="s">
        <v>610</v>
      </c>
    </row>
    <row r="49" spans="1:29" ht="34.5" customHeight="1">
      <c r="A49" s="18">
        <v>41</v>
      </c>
      <c r="B49" s="10" t="s">
        <v>382</v>
      </c>
      <c r="C49" s="11" t="s">
        <v>384</v>
      </c>
      <c r="D49" s="28" t="s">
        <v>474</v>
      </c>
      <c r="E49" s="11" t="s">
        <v>482</v>
      </c>
      <c r="F49" s="11" t="s">
        <v>51</v>
      </c>
      <c r="G49" s="56" t="s">
        <v>428</v>
      </c>
      <c r="H49" s="56" t="s">
        <v>139</v>
      </c>
      <c r="I49" s="9" t="s">
        <v>383</v>
      </c>
      <c r="J49" s="9">
        <v>24.5</v>
      </c>
      <c r="K49" s="9">
        <v>24.5</v>
      </c>
      <c r="L49" s="72">
        <v>300</v>
      </c>
      <c r="M49" s="72">
        <f t="shared" si="4"/>
        <v>2.843601895734597</v>
      </c>
      <c r="N49" s="72"/>
      <c r="O49" s="72"/>
      <c r="P49" s="72"/>
      <c r="Q49" s="72"/>
      <c r="R49" s="72"/>
      <c r="S49" s="72"/>
      <c r="T49" s="9" t="s">
        <v>112</v>
      </c>
      <c r="U49" s="9" t="s">
        <v>103</v>
      </c>
      <c r="V49" s="9" t="s">
        <v>791</v>
      </c>
      <c r="W49" s="9" t="s">
        <v>585</v>
      </c>
      <c r="X49" s="9" t="s">
        <v>288</v>
      </c>
      <c r="Y49" s="9" t="s">
        <v>382</v>
      </c>
      <c r="Z49" s="9" t="s">
        <v>543</v>
      </c>
      <c r="AA49" s="8" t="s">
        <v>222</v>
      </c>
      <c r="AB49" s="8"/>
      <c r="AC49" s="1" t="s">
        <v>610</v>
      </c>
    </row>
    <row r="50" spans="1:29" ht="34.5" customHeight="1">
      <c r="A50" s="18">
        <v>42</v>
      </c>
      <c r="B50" s="10" t="s">
        <v>382</v>
      </c>
      <c r="C50" s="11" t="s">
        <v>384</v>
      </c>
      <c r="D50" s="28" t="s">
        <v>475</v>
      </c>
      <c r="E50" s="11" t="s">
        <v>483</v>
      </c>
      <c r="F50" s="11" t="s">
        <v>51</v>
      </c>
      <c r="G50" s="56" t="s">
        <v>428</v>
      </c>
      <c r="H50" s="56" t="s">
        <v>139</v>
      </c>
      <c r="I50" s="9" t="s">
        <v>383</v>
      </c>
      <c r="J50" s="9">
        <v>24.55</v>
      </c>
      <c r="K50" s="9">
        <v>24.55</v>
      </c>
      <c r="L50" s="72">
        <v>350</v>
      </c>
      <c r="M50" s="72">
        <f t="shared" si="4"/>
        <v>3.3175355450236967</v>
      </c>
      <c r="N50" s="72"/>
      <c r="O50" s="72"/>
      <c r="P50" s="72"/>
      <c r="Q50" s="72"/>
      <c r="R50" s="72"/>
      <c r="S50" s="72"/>
      <c r="T50" s="9" t="s">
        <v>112</v>
      </c>
      <c r="U50" s="9" t="s">
        <v>103</v>
      </c>
      <c r="V50" s="9" t="s">
        <v>791</v>
      </c>
      <c r="W50" s="9" t="s">
        <v>585</v>
      </c>
      <c r="X50" s="9" t="s">
        <v>288</v>
      </c>
      <c r="Y50" s="9" t="s">
        <v>382</v>
      </c>
      <c r="Z50" s="9" t="s">
        <v>543</v>
      </c>
      <c r="AA50" s="8" t="s">
        <v>222</v>
      </c>
      <c r="AB50" s="8"/>
      <c r="AC50" s="1" t="s">
        <v>610</v>
      </c>
    </row>
    <row r="51" spans="1:29" ht="34.5" customHeight="1">
      <c r="A51" s="18">
        <v>43</v>
      </c>
      <c r="B51" s="10" t="s">
        <v>382</v>
      </c>
      <c r="C51" s="11" t="s">
        <v>384</v>
      </c>
      <c r="D51" s="28" t="s">
        <v>476</v>
      </c>
      <c r="E51" s="11" t="s">
        <v>484</v>
      </c>
      <c r="F51" s="11" t="s">
        <v>51</v>
      </c>
      <c r="G51" s="56" t="s">
        <v>428</v>
      </c>
      <c r="H51" s="56" t="s">
        <v>139</v>
      </c>
      <c r="I51" s="9" t="s">
        <v>383</v>
      </c>
      <c r="J51" s="9">
        <v>21.91</v>
      </c>
      <c r="K51" s="9">
        <v>21.91</v>
      </c>
      <c r="L51" s="72">
        <v>350</v>
      </c>
      <c r="M51" s="72">
        <f t="shared" si="4"/>
        <v>3.3175355450236967</v>
      </c>
      <c r="N51" s="72"/>
      <c r="O51" s="72"/>
      <c r="P51" s="72"/>
      <c r="Q51" s="72"/>
      <c r="R51" s="72"/>
      <c r="S51" s="72"/>
      <c r="T51" s="9" t="s">
        <v>112</v>
      </c>
      <c r="U51" s="9" t="s">
        <v>103</v>
      </c>
      <c r="V51" s="9" t="s">
        <v>791</v>
      </c>
      <c r="W51" s="9" t="s">
        <v>585</v>
      </c>
      <c r="X51" s="9" t="s">
        <v>288</v>
      </c>
      <c r="Y51" s="9" t="s">
        <v>382</v>
      </c>
      <c r="Z51" s="9" t="s">
        <v>543</v>
      </c>
      <c r="AA51" s="8" t="s">
        <v>222</v>
      </c>
      <c r="AB51" s="8"/>
      <c r="AC51" s="1" t="s">
        <v>610</v>
      </c>
    </row>
    <row r="52" spans="1:28" ht="34.5" customHeight="1">
      <c r="A52" s="18">
        <v>44</v>
      </c>
      <c r="B52" s="10" t="s">
        <v>382</v>
      </c>
      <c r="C52" s="11" t="s">
        <v>384</v>
      </c>
      <c r="D52" s="28" t="s">
        <v>477</v>
      </c>
      <c r="E52" s="11" t="s">
        <v>485</v>
      </c>
      <c r="F52" s="11" t="s">
        <v>51</v>
      </c>
      <c r="G52" s="56" t="s">
        <v>428</v>
      </c>
      <c r="H52" s="56" t="s">
        <v>139</v>
      </c>
      <c r="I52" s="9" t="s">
        <v>383</v>
      </c>
      <c r="J52" s="9">
        <v>30.93</v>
      </c>
      <c r="K52" s="9">
        <v>30.93</v>
      </c>
      <c r="L52" s="72">
        <v>390</v>
      </c>
      <c r="M52" s="72">
        <f t="shared" si="4"/>
        <v>3.6966824644549763</v>
      </c>
      <c r="N52" s="72"/>
      <c r="O52" s="72"/>
      <c r="P52" s="72"/>
      <c r="Q52" s="72"/>
      <c r="R52" s="72"/>
      <c r="S52" s="72"/>
      <c r="T52" s="9" t="s">
        <v>112</v>
      </c>
      <c r="U52" s="9" t="s">
        <v>103</v>
      </c>
      <c r="V52" s="9" t="s">
        <v>791</v>
      </c>
      <c r="W52" s="9" t="s">
        <v>585</v>
      </c>
      <c r="X52" s="9" t="s">
        <v>288</v>
      </c>
      <c r="Y52" s="9" t="s">
        <v>382</v>
      </c>
      <c r="Z52" s="9" t="s">
        <v>543</v>
      </c>
      <c r="AA52" s="8" t="s">
        <v>222</v>
      </c>
      <c r="AB52" s="8"/>
    </row>
    <row r="53" spans="1:28" ht="34.5" customHeight="1">
      <c r="A53" s="18">
        <v>45</v>
      </c>
      <c r="B53" s="10" t="s">
        <v>382</v>
      </c>
      <c r="C53" s="11" t="s">
        <v>384</v>
      </c>
      <c r="D53" s="28" t="s">
        <v>478</v>
      </c>
      <c r="E53" s="11" t="s">
        <v>486</v>
      </c>
      <c r="F53" s="11" t="s">
        <v>51</v>
      </c>
      <c r="G53" s="56" t="s">
        <v>428</v>
      </c>
      <c r="H53" s="56" t="s">
        <v>139</v>
      </c>
      <c r="I53" s="9" t="s">
        <v>383</v>
      </c>
      <c r="J53" s="9">
        <v>21.55</v>
      </c>
      <c r="K53" s="9">
        <v>21.55</v>
      </c>
      <c r="L53" s="72">
        <v>375</v>
      </c>
      <c r="M53" s="72">
        <f t="shared" si="4"/>
        <v>3.5545023696682465</v>
      </c>
      <c r="N53" s="72"/>
      <c r="O53" s="72"/>
      <c r="P53" s="72"/>
      <c r="Q53" s="72"/>
      <c r="R53" s="72"/>
      <c r="S53" s="72"/>
      <c r="T53" s="9" t="s">
        <v>112</v>
      </c>
      <c r="U53" s="9" t="s">
        <v>103</v>
      </c>
      <c r="V53" s="9" t="s">
        <v>791</v>
      </c>
      <c r="W53" s="9" t="s">
        <v>585</v>
      </c>
      <c r="X53" s="9" t="s">
        <v>288</v>
      </c>
      <c r="Y53" s="9" t="s">
        <v>382</v>
      </c>
      <c r="Z53" s="9" t="s">
        <v>543</v>
      </c>
      <c r="AA53" s="8" t="s">
        <v>222</v>
      </c>
      <c r="AB53" s="8"/>
    </row>
    <row r="54" spans="1:29" ht="34.5" customHeight="1">
      <c r="A54" s="18">
        <v>46</v>
      </c>
      <c r="B54" s="10" t="s">
        <v>382</v>
      </c>
      <c r="C54" s="11" t="s">
        <v>384</v>
      </c>
      <c r="D54" s="28" t="s">
        <v>479</v>
      </c>
      <c r="E54" s="11" t="s">
        <v>487</v>
      </c>
      <c r="F54" s="11" t="s">
        <v>51</v>
      </c>
      <c r="G54" s="56" t="s">
        <v>428</v>
      </c>
      <c r="H54" s="56" t="s">
        <v>139</v>
      </c>
      <c r="I54" s="9" t="s">
        <v>383</v>
      </c>
      <c r="J54" s="9">
        <v>81.95</v>
      </c>
      <c r="K54" s="9">
        <v>81.95</v>
      </c>
      <c r="L54" s="72">
        <v>500</v>
      </c>
      <c r="M54" s="72">
        <f t="shared" si="4"/>
        <v>4.739336492890995</v>
      </c>
      <c r="N54" s="72"/>
      <c r="O54" s="72"/>
      <c r="P54" s="72"/>
      <c r="Q54" s="72"/>
      <c r="R54" s="72"/>
      <c r="S54" s="72"/>
      <c r="T54" s="9" t="s">
        <v>112</v>
      </c>
      <c r="U54" s="9" t="s">
        <v>103</v>
      </c>
      <c r="V54" s="9" t="s">
        <v>791</v>
      </c>
      <c r="W54" s="9" t="s">
        <v>585</v>
      </c>
      <c r="X54" s="9" t="s">
        <v>288</v>
      </c>
      <c r="Y54" s="9" t="s">
        <v>382</v>
      </c>
      <c r="Z54" s="9" t="s">
        <v>543</v>
      </c>
      <c r="AA54" s="8" t="s">
        <v>222</v>
      </c>
      <c r="AB54" s="8"/>
      <c r="AC54" s="1" t="s">
        <v>610</v>
      </c>
    </row>
    <row r="55" spans="1:29" ht="34.5" customHeight="1">
      <c r="A55" s="18">
        <v>47</v>
      </c>
      <c r="B55" s="10" t="s">
        <v>382</v>
      </c>
      <c r="C55" s="11" t="s">
        <v>384</v>
      </c>
      <c r="D55" s="28" t="s">
        <v>657</v>
      </c>
      <c r="E55" s="11" t="s">
        <v>648</v>
      </c>
      <c r="F55" s="11" t="s">
        <v>51</v>
      </c>
      <c r="G55" s="56" t="s">
        <v>658</v>
      </c>
      <c r="H55" s="56" t="s">
        <v>98</v>
      </c>
      <c r="I55" s="9" t="s">
        <v>383</v>
      </c>
      <c r="J55" s="9"/>
      <c r="K55" s="9"/>
      <c r="L55" s="72" t="s">
        <v>659</v>
      </c>
      <c r="M55" s="72" t="s">
        <v>660</v>
      </c>
      <c r="N55" s="163">
        <v>7168456.59</v>
      </c>
      <c r="O55" s="164">
        <v>4032823.62</v>
      </c>
      <c r="P55" s="163">
        <v>11201280.21</v>
      </c>
      <c r="Q55" s="163">
        <v>751116666.28</v>
      </c>
      <c r="R55" s="163">
        <v>422193528.6</v>
      </c>
      <c r="S55" s="163">
        <v>1173310194.88</v>
      </c>
      <c r="T55" s="9" t="s">
        <v>112</v>
      </c>
      <c r="U55" s="9" t="s">
        <v>103</v>
      </c>
      <c r="V55" s="9" t="s">
        <v>791</v>
      </c>
      <c r="W55" s="9" t="s">
        <v>585</v>
      </c>
      <c r="X55" s="9"/>
      <c r="Y55" s="9" t="s">
        <v>382</v>
      </c>
      <c r="Z55" s="9"/>
      <c r="AA55" s="8" t="s">
        <v>222</v>
      </c>
      <c r="AB55" s="8"/>
      <c r="AC55" s="1" t="s">
        <v>610</v>
      </c>
    </row>
    <row r="56" spans="1:29" ht="34.5" customHeight="1">
      <c r="A56" s="18">
        <v>48</v>
      </c>
      <c r="B56" s="10" t="s">
        <v>382</v>
      </c>
      <c r="C56" s="11" t="s">
        <v>384</v>
      </c>
      <c r="D56" s="28" t="s">
        <v>488</v>
      </c>
      <c r="E56" s="11" t="s">
        <v>38</v>
      </c>
      <c r="F56" s="11" t="s">
        <v>51</v>
      </c>
      <c r="G56" s="56" t="s">
        <v>489</v>
      </c>
      <c r="H56" s="56" t="s">
        <v>37</v>
      </c>
      <c r="I56" s="9" t="s">
        <v>383</v>
      </c>
      <c r="J56" s="9">
        <v>840</v>
      </c>
      <c r="K56" s="26">
        <v>840000000</v>
      </c>
      <c r="L56" s="72">
        <v>9500</v>
      </c>
      <c r="M56" s="72">
        <f aca="true" t="shared" si="5" ref="M56:M87">L56/105.5</f>
        <v>90.04739336492891</v>
      </c>
      <c r="N56" s="72"/>
      <c r="O56" s="72"/>
      <c r="P56" s="72"/>
      <c r="Q56" s="72"/>
      <c r="R56" s="72"/>
      <c r="S56" s="72"/>
      <c r="T56" s="14" t="s">
        <v>112</v>
      </c>
      <c r="U56" s="9" t="s">
        <v>103</v>
      </c>
      <c r="V56" s="9" t="s">
        <v>791</v>
      </c>
      <c r="W56" s="9" t="s">
        <v>585</v>
      </c>
      <c r="X56" s="9" t="s">
        <v>288</v>
      </c>
      <c r="Y56" s="9" t="s">
        <v>382</v>
      </c>
      <c r="Z56" s="9" t="s">
        <v>543</v>
      </c>
      <c r="AA56" s="8" t="s">
        <v>222</v>
      </c>
      <c r="AB56" s="8"/>
      <c r="AC56" s="1" t="s">
        <v>610</v>
      </c>
    </row>
    <row r="57" spans="1:29" ht="34.5" customHeight="1">
      <c r="A57" s="18">
        <v>49</v>
      </c>
      <c r="B57" s="10" t="s">
        <v>382</v>
      </c>
      <c r="C57" s="11" t="s">
        <v>384</v>
      </c>
      <c r="D57" s="28">
        <v>2290</v>
      </c>
      <c r="E57" s="11" t="s">
        <v>205</v>
      </c>
      <c r="F57" s="11" t="s">
        <v>51</v>
      </c>
      <c r="G57" s="56" t="s">
        <v>206</v>
      </c>
      <c r="H57" s="56" t="s">
        <v>207</v>
      </c>
      <c r="I57" s="9" t="s">
        <v>388</v>
      </c>
      <c r="J57" s="138">
        <v>6.78</v>
      </c>
      <c r="K57" s="13"/>
      <c r="L57" s="72">
        <v>5</v>
      </c>
      <c r="M57" s="72">
        <f t="shared" si="5"/>
        <v>0.04739336492890995</v>
      </c>
      <c r="N57" s="72"/>
      <c r="O57" s="72"/>
      <c r="P57" s="72"/>
      <c r="Q57" s="72"/>
      <c r="R57" s="72"/>
      <c r="S57" s="72"/>
      <c r="T57" s="9" t="s">
        <v>112</v>
      </c>
      <c r="U57" s="9" t="s">
        <v>103</v>
      </c>
      <c r="V57" s="9" t="s">
        <v>791</v>
      </c>
      <c r="W57" s="9" t="s">
        <v>585</v>
      </c>
      <c r="X57" s="9" t="s">
        <v>288</v>
      </c>
      <c r="Y57" s="9" t="s">
        <v>382</v>
      </c>
      <c r="Z57" s="9" t="s">
        <v>543</v>
      </c>
      <c r="AA57" s="8" t="s">
        <v>222</v>
      </c>
      <c r="AB57" s="8"/>
      <c r="AC57" s="1" t="s">
        <v>610</v>
      </c>
    </row>
    <row r="58" spans="1:29" ht="34.5" customHeight="1">
      <c r="A58" s="18">
        <v>50</v>
      </c>
      <c r="B58" s="10" t="s">
        <v>382</v>
      </c>
      <c r="C58" s="10" t="s">
        <v>384</v>
      </c>
      <c r="D58" s="36"/>
      <c r="E58" s="11" t="s">
        <v>513</v>
      </c>
      <c r="F58" s="11" t="s">
        <v>440</v>
      </c>
      <c r="G58" s="56"/>
      <c r="H58" s="56"/>
      <c r="I58" s="12"/>
      <c r="J58" s="27"/>
      <c r="K58" s="27"/>
      <c r="L58" s="72">
        <v>1</v>
      </c>
      <c r="M58" s="72">
        <f t="shared" si="5"/>
        <v>0.009478672985781991</v>
      </c>
      <c r="N58" s="72"/>
      <c r="O58" s="72"/>
      <c r="P58" s="72"/>
      <c r="Q58" s="72"/>
      <c r="R58" s="72"/>
      <c r="S58" s="72"/>
      <c r="T58" s="9" t="s">
        <v>112</v>
      </c>
      <c r="U58" s="9" t="s">
        <v>103</v>
      </c>
      <c r="V58" s="9" t="s">
        <v>791</v>
      </c>
      <c r="W58" s="9" t="s">
        <v>584</v>
      </c>
      <c r="X58" s="9" t="s">
        <v>288</v>
      </c>
      <c r="Y58" s="9" t="s">
        <v>382</v>
      </c>
      <c r="Z58" s="9" t="s">
        <v>543</v>
      </c>
      <c r="AA58" s="8" t="s">
        <v>222</v>
      </c>
      <c r="AB58" s="8"/>
      <c r="AC58" s="1" t="s">
        <v>610</v>
      </c>
    </row>
    <row r="59" spans="1:29" ht="34.5" customHeight="1">
      <c r="A59" s="18">
        <v>51</v>
      </c>
      <c r="B59" s="10" t="s">
        <v>382</v>
      </c>
      <c r="C59" s="11" t="s">
        <v>384</v>
      </c>
      <c r="D59" s="28"/>
      <c r="E59" s="11" t="s">
        <v>557</v>
      </c>
      <c r="F59" s="11" t="s">
        <v>51</v>
      </c>
      <c r="G59" s="63"/>
      <c r="H59" s="63"/>
      <c r="I59" s="54"/>
      <c r="J59" s="125"/>
      <c r="K59" s="26"/>
      <c r="L59" s="72">
        <v>150</v>
      </c>
      <c r="M59" s="72">
        <f t="shared" si="5"/>
        <v>1.4218009478672986</v>
      </c>
      <c r="N59" s="72"/>
      <c r="O59" s="72"/>
      <c r="P59" s="72"/>
      <c r="Q59" s="72"/>
      <c r="R59" s="72"/>
      <c r="S59" s="72"/>
      <c r="T59" s="9" t="s">
        <v>112</v>
      </c>
      <c r="U59" s="9" t="s">
        <v>103</v>
      </c>
      <c r="V59" s="9" t="s">
        <v>791</v>
      </c>
      <c r="W59" s="9" t="s">
        <v>585</v>
      </c>
      <c r="X59" s="9" t="s">
        <v>288</v>
      </c>
      <c r="Y59" s="9" t="s">
        <v>382</v>
      </c>
      <c r="Z59" s="9" t="s">
        <v>543</v>
      </c>
      <c r="AA59" s="8" t="s">
        <v>222</v>
      </c>
      <c r="AB59" s="8"/>
      <c r="AC59" s="1" t="s">
        <v>610</v>
      </c>
    </row>
    <row r="60" spans="1:29" ht="34.5" customHeight="1">
      <c r="A60" s="18">
        <v>52</v>
      </c>
      <c r="B60" s="10" t="s">
        <v>382</v>
      </c>
      <c r="C60" s="11" t="s">
        <v>384</v>
      </c>
      <c r="D60" s="28"/>
      <c r="E60" s="11" t="s">
        <v>559</v>
      </c>
      <c r="F60" s="11" t="s">
        <v>51</v>
      </c>
      <c r="G60" s="63"/>
      <c r="H60" s="63"/>
      <c r="I60" s="54"/>
      <c r="J60" s="125"/>
      <c r="K60" s="26"/>
      <c r="L60" s="72">
        <v>3400</v>
      </c>
      <c r="M60" s="72">
        <f t="shared" si="5"/>
        <v>32.22748815165877</v>
      </c>
      <c r="N60" s="72"/>
      <c r="O60" s="72"/>
      <c r="P60" s="72"/>
      <c r="Q60" s="72"/>
      <c r="R60" s="72"/>
      <c r="S60" s="72"/>
      <c r="T60" s="9" t="s">
        <v>112</v>
      </c>
      <c r="U60" s="9" t="s">
        <v>103</v>
      </c>
      <c r="V60" s="9" t="s">
        <v>791</v>
      </c>
      <c r="W60" s="9" t="s">
        <v>585</v>
      </c>
      <c r="X60" s="9" t="s">
        <v>288</v>
      </c>
      <c r="Y60" s="9" t="s">
        <v>382</v>
      </c>
      <c r="Z60" s="9" t="s">
        <v>543</v>
      </c>
      <c r="AA60" s="8" t="s">
        <v>222</v>
      </c>
      <c r="AB60" s="8"/>
      <c r="AC60" s="1" t="s">
        <v>610</v>
      </c>
    </row>
    <row r="61" spans="1:29" ht="34.5" customHeight="1">
      <c r="A61" s="18">
        <v>53</v>
      </c>
      <c r="B61" s="10" t="s">
        <v>382</v>
      </c>
      <c r="C61" s="11" t="s">
        <v>384</v>
      </c>
      <c r="D61" s="28"/>
      <c r="E61" s="11" t="s">
        <v>558</v>
      </c>
      <c r="F61" s="11" t="s">
        <v>51</v>
      </c>
      <c r="G61" s="63"/>
      <c r="H61" s="63"/>
      <c r="I61" s="54"/>
      <c r="J61" s="125"/>
      <c r="K61" s="26"/>
      <c r="L61" s="72">
        <v>2500</v>
      </c>
      <c r="M61" s="72">
        <f t="shared" si="5"/>
        <v>23.696682464454977</v>
      </c>
      <c r="N61" s="72"/>
      <c r="O61" s="72"/>
      <c r="P61" s="72"/>
      <c r="Q61" s="72"/>
      <c r="R61" s="72"/>
      <c r="S61" s="72"/>
      <c r="T61" s="9" t="s">
        <v>112</v>
      </c>
      <c r="U61" s="9" t="s">
        <v>103</v>
      </c>
      <c r="V61" s="9" t="s">
        <v>791</v>
      </c>
      <c r="W61" s="9" t="s">
        <v>585</v>
      </c>
      <c r="X61" s="9" t="s">
        <v>288</v>
      </c>
      <c r="Y61" s="9" t="s">
        <v>382</v>
      </c>
      <c r="Z61" s="9" t="s">
        <v>543</v>
      </c>
      <c r="AA61" s="8" t="s">
        <v>222</v>
      </c>
      <c r="AB61" s="8"/>
      <c r="AC61" s="1" t="s">
        <v>610</v>
      </c>
    </row>
    <row r="62" spans="1:28" ht="34.5" customHeight="1">
      <c r="A62" s="18">
        <v>54</v>
      </c>
      <c r="B62" s="10" t="s">
        <v>382</v>
      </c>
      <c r="C62" s="11" t="s">
        <v>384</v>
      </c>
      <c r="D62" s="70"/>
      <c r="E62" s="68" t="s">
        <v>316</v>
      </c>
      <c r="F62" s="11" t="s">
        <v>51</v>
      </c>
      <c r="G62" s="63"/>
      <c r="H62" s="63"/>
      <c r="I62" s="130"/>
      <c r="J62" s="62"/>
      <c r="K62" s="13"/>
      <c r="L62" s="72">
        <v>200</v>
      </c>
      <c r="M62" s="72">
        <f t="shared" si="5"/>
        <v>1.8957345971563981</v>
      </c>
      <c r="N62" s="72"/>
      <c r="O62" s="72"/>
      <c r="P62" s="72"/>
      <c r="Q62" s="72"/>
      <c r="R62" s="72"/>
      <c r="S62" s="72"/>
      <c r="T62" s="9" t="s">
        <v>112</v>
      </c>
      <c r="U62" s="9" t="s">
        <v>103</v>
      </c>
      <c r="V62" s="9" t="s">
        <v>791</v>
      </c>
      <c r="W62" s="9" t="s">
        <v>585</v>
      </c>
      <c r="X62" s="9" t="s">
        <v>288</v>
      </c>
      <c r="Y62" s="9" t="s">
        <v>382</v>
      </c>
      <c r="Z62" s="9" t="s">
        <v>543</v>
      </c>
      <c r="AA62" s="8" t="s">
        <v>222</v>
      </c>
      <c r="AB62" s="8"/>
    </row>
    <row r="63" spans="1:29" ht="34.5" customHeight="1">
      <c r="A63" s="18">
        <v>55</v>
      </c>
      <c r="B63" s="10" t="s">
        <v>382</v>
      </c>
      <c r="C63" s="11" t="s">
        <v>384</v>
      </c>
      <c r="D63" s="70"/>
      <c r="E63" s="68" t="s">
        <v>317</v>
      </c>
      <c r="F63" s="11" t="s">
        <v>51</v>
      </c>
      <c r="G63" s="63"/>
      <c r="H63" s="63"/>
      <c r="I63" s="130"/>
      <c r="J63" s="62"/>
      <c r="K63" s="13"/>
      <c r="L63" s="72">
        <v>200</v>
      </c>
      <c r="M63" s="72">
        <f t="shared" si="5"/>
        <v>1.8957345971563981</v>
      </c>
      <c r="N63" s="72"/>
      <c r="O63" s="72"/>
      <c r="P63" s="72"/>
      <c r="Q63" s="72"/>
      <c r="R63" s="72"/>
      <c r="S63" s="72"/>
      <c r="T63" s="9" t="s">
        <v>112</v>
      </c>
      <c r="U63" s="9" t="s">
        <v>103</v>
      </c>
      <c r="V63" s="9" t="s">
        <v>791</v>
      </c>
      <c r="W63" s="9" t="s">
        <v>585</v>
      </c>
      <c r="X63" s="9" t="s">
        <v>288</v>
      </c>
      <c r="Y63" s="9" t="s">
        <v>382</v>
      </c>
      <c r="Z63" s="9" t="s">
        <v>543</v>
      </c>
      <c r="AA63" s="8" t="s">
        <v>222</v>
      </c>
      <c r="AB63" s="8"/>
      <c r="AC63" s="1" t="s">
        <v>610</v>
      </c>
    </row>
    <row r="64" spans="1:29" ht="48" customHeight="1">
      <c r="A64" s="18">
        <v>56</v>
      </c>
      <c r="B64" s="10" t="s">
        <v>382</v>
      </c>
      <c r="C64" s="11" t="s">
        <v>384</v>
      </c>
      <c r="D64" s="70" t="s">
        <v>341</v>
      </c>
      <c r="E64" s="68" t="s">
        <v>247</v>
      </c>
      <c r="F64" s="11" t="s">
        <v>52</v>
      </c>
      <c r="G64" s="63" t="s">
        <v>342</v>
      </c>
      <c r="H64" s="63" t="s">
        <v>343</v>
      </c>
      <c r="I64" s="9" t="s">
        <v>388</v>
      </c>
      <c r="J64" s="62">
        <v>29.27</v>
      </c>
      <c r="K64" s="13">
        <v>41.17</v>
      </c>
      <c r="L64" s="72">
        <v>413</v>
      </c>
      <c r="M64" s="72">
        <f t="shared" si="5"/>
        <v>3.914691943127962</v>
      </c>
      <c r="N64" s="72"/>
      <c r="O64" s="72"/>
      <c r="P64" s="72"/>
      <c r="Q64" s="72"/>
      <c r="R64" s="72"/>
      <c r="S64" s="72"/>
      <c r="T64" s="9" t="s">
        <v>112</v>
      </c>
      <c r="U64" s="9" t="s">
        <v>103</v>
      </c>
      <c r="V64" s="9" t="s">
        <v>791</v>
      </c>
      <c r="W64" s="9" t="s">
        <v>587</v>
      </c>
      <c r="X64" s="9" t="s">
        <v>288</v>
      </c>
      <c r="Y64" s="9" t="s">
        <v>382</v>
      </c>
      <c r="Z64" s="9" t="s">
        <v>543</v>
      </c>
      <c r="AA64" s="8" t="s">
        <v>222</v>
      </c>
      <c r="AB64" s="8" t="s">
        <v>273</v>
      </c>
      <c r="AC64" s="1" t="s">
        <v>610</v>
      </c>
    </row>
    <row r="65" spans="1:29" ht="32.25" customHeight="1">
      <c r="A65" s="18">
        <v>57</v>
      </c>
      <c r="B65" s="10" t="s">
        <v>382</v>
      </c>
      <c r="C65" s="11" t="s">
        <v>384</v>
      </c>
      <c r="D65" s="70"/>
      <c r="E65" s="11" t="s">
        <v>631</v>
      </c>
      <c r="F65" s="11" t="s">
        <v>129</v>
      </c>
      <c r="G65" s="63"/>
      <c r="H65" s="63"/>
      <c r="I65" s="9"/>
      <c r="J65" s="62"/>
      <c r="K65" s="13"/>
      <c r="L65" s="62">
        <v>300</v>
      </c>
      <c r="M65" s="72">
        <f t="shared" si="5"/>
        <v>2.843601895734597</v>
      </c>
      <c r="N65" s="72"/>
      <c r="O65" s="72"/>
      <c r="P65" s="72"/>
      <c r="Q65" s="72"/>
      <c r="R65" s="72"/>
      <c r="S65" s="72"/>
      <c r="T65" s="9" t="s">
        <v>112</v>
      </c>
      <c r="U65" s="9" t="s">
        <v>103</v>
      </c>
      <c r="V65" s="9" t="s">
        <v>791</v>
      </c>
      <c r="W65" s="9" t="s">
        <v>585</v>
      </c>
      <c r="X65" s="9"/>
      <c r="Y65" s="9" t="s">
        <v>382</v>
      </c>
      <c r="Z65" s="9" t="s">
        <v>543</v>
      </c>
      <c r="AA65" s="8" t="s">
        <v>222</v>
      </c>
      <c r="AB65" s="8"/>
      <c r="AC65" s="1" t="s">
        <v>609</v>
      </c>
    </row>
    <row r="66" spans="1:29" s="8" customFormat="1" ht="34.5" customHeight="1">
      <c r="A66" s="18">
        <v>58</v>
      </c>
      <c r="B66" s="10" t="s">
        <v>382</v>
      </c>
      <c r="C66" s="11" t="s">
        <v>384</v>
      </c>
      <c r="D66" s="70"/>
      <c r="E66" s="11" t="s">
        <v>632</v>
      </c>
      <c r="F66" s="11" t="s">
        <v>129</v>
      </c>
      <c r="G66" s="63"/>
      <c r="H66" s="63"/>
      <c r="I66" s="9"/>
      <c r="J66" s="62"/>
      <c r="K66" s="13"/>
      <c r="L66" s="62">
        <v>5000</v>
      </c>
      <c r="M66" s="72">
        <f t="shared" si="5"/>
        <v>47.39336492890995</v>
      </c>
      <c r="N66" s="72"/>
      <c r="O66" s="72"/>
      <c r="P66" s="72"/>
      <c r="Q66" s="72"/>
      <c r="R66" s="72"/>
      <c r="S66" s="72"/>
      <c r="T66" s="9" t="s">
        <v>112</v>
      </c>
      <c r="U66" s="9" t="s">
        <v>103</v>
      </c>
      <c r="V66" s="9" t="s">
        <v>791</v>
      </c>
      <c r="W66" s="9" t="s">
        <v>585</v>
      </c>
      <c r="X66" s="9"/>
      <c r="Y66" s="9" t="s">
        <v>382</v>
      </c>
      <c r="Z66" s="9" t="s">
        <v>543</v>
      </c>
      <c r="AA66" s="8" t="s">
        <v>222</v>
      </c>
      <c r="AC66" s="1" t="s">
        <v>610</v>
      </c>
    </row>
    <row r="67" spans="1:29" s="8" customFormat="1" ht="34.5" customHeight="1">
      <c r="A67" s="18">
        <v>59</v>
      </c>
      <c r="B67" s="10" t="s">
        <v>150</v>
      </c>
      <c r="C67" s="10" t="s">
        <v>384</v>
      </c>
      <c r="D67" s="28"/>
      <c r="E67" s="11" t="s">
        <v>545</v>
      </c>
      <c r="F67" s="11" t="s">
        <v>621</v>
      </c>
      <c r="G67" s="63"/>
      <c r="H67" s="63"/>
      <c r="I67" s="9"/>
      <c r="J67" s="62"/>
      <c r="K67" s="53"/>
      <c r="L67" s="72">
        <v>1400</v>
      </c>
      <c r="M67" s="72">
        <f t="shared" si="5"/>
        <v>13.270142180094787</v>
      </c>
      <c r="N67" s="72"/>
      <c r="O67" s="72"/>
      <c r="P67" s="72"/>
      <c r="Q67" s="72"/>
      <c r="R67" s="72"/>
      <c r="S67" s="72"/>
      <c r="T67" s="9" t="s">
        <v>112</v>
      </c>
      <c r="U67" s="9" t="s">
        <v>103</v>
      </c>
      <c r="V67" s="9" t="s">
        <v>791</v>
      </c>
      <c r="W67" s="9" t="s">
        <v>584</v>
      </c>
      <c r="X67" s="9" t="s">
        <v>288</v>
      </c>
      <c r="Y67" s="9" t="s">
        <v>150</v>
      </c>
      <c r="Z67" s="9" t="s">
        <v>544</v>
      </c>
      <c r="AA67" s="8" t="s">
        <v>222</v>
      </c>
      <c r="AC67" s="1" t="s">
        <v>609</v>
      </c>
    </row>
    <row r="68" spans="1:29" s="8" customFormat="1" ht="34.5" customHeight="1">
      <c r="A68" s="18">
        <v>60</v>
      </c>
      <c r="B68" s="10" t="s">
        <v>150</v>
      </c>
      <c r="C68" s="10" t="s">
        <v>384</v>
      </c>
      <c r="D68" s="28"/>
      <c r="E68" s="10" t="s">
        <v>562</v>
      </c>
      <c r="F68" s="11" t="s">
        <v>129</v>
      </c>
      <c r="G68" s="63"/>
      <c r="H68" s="63"/>
      <c r="I68" s="9"/>
      <c r="J68" s="62"/>
      <c r="K68" s="53"/>
      <c r="L68" s="72">
        <v>16000</v>
      </c>
      <c r="M68" s="72">
        <f t="shared" si="5"/>
        <v>151.65876777251185</v>
      </c>
      <c r="N68" s="72"/>
      <c r="O68" s="72"/>
      <c r="P68" s="72"/>
      <c r="Q68" s="72"/>
      <c r="R68" s="72"/>
      <c r="S68" s="72"/>
      <c r="T68" s="9" t="s">
        <v>112</v>
      </c>
      <c r="U68" s="9" t="s">
        <v>103</v>
      </c>
      <c r="V68" s="9" t="s">
        <v>791</v>
      </c>
      <c r="W68" s="9" t="s">
        <v>585</v>
      </c>
      <c r="X68" s="9" t="s">
        <v>288</v>
      </c>
      <c r="Y68" s="9" t="s">
        <v>150</v>
      </c>
      <c r="Z68" s="9" t="s">
        <v>544</v>
      </c>
      <c r="AA68" s="8" t="s">
        <v>222</v>
      </c>
      <c r="AB68" s="14" t="s">
        <v>275</v>
      </c>
      <c r="AC68" s="1"/>
    </row>
    <row r="69" spans="1:29" s="8" customFormat="1" ht="34.5" customHeight="1">
      <c r="A69" s="18">
        <v>61</v>
      </c>
      <c r="B69" s="10" t="s">
        <v>150</v>
      </c>
      <c r="C69" s="10" t="s">
        <v>384</v>
      </c>
      <c r="D69" s="28"/>
      <c r="E69" s="10" t="s">
        <v>630</v>
      </c>
      <c r="F69" s="11" t="s">
        <v>129</v>
      </c>
      <c r="G69" s="63"/>
      <c r="H69" s="63"/>
      <c r="I69" s="9"/>
      <c r="J69" s="62"/>
      <c r="K69" s="53"/>
      <c r="L69" s="72">
        <v>14000</v>
      </c>
      <c r="M69" s="72">
        <f t="shared" si="5"/>
        <v>132.70142180094786</v>
      </c>
      <c r="N69" s="72"/>
      <c r="O69" s="72"/>
      <c r="P69" s="72"/>
      <c r="Q69" s="72"/>
      <c r="R69" s="72"/>
      <c r="S69" s="72"/>
      <c r="T69" s="9" t="s">
        <v>112</v>
      </c>
      <c r="U69" s="9" t="s">
        <v>103</v>
      </c>
      <c r="V69" s="9" t="s">
        <v>791</v>
      </c>
      <c r="W69" s="9" t="s">
        <v>585</v>
      </c>
      <c r="X69" s="9" t="s">
        <v>288</v>
      </c>
      <c r="Y69" s="9" t="s">
        <v>150</v>
      </c>
      <c r="Z69" s="9" t="s">
        <v>544</v>
      </c>
      <c r="AA69" s="8" t="s">
        <v>222</v>
      </c>
      <c r="AC69" s="1"/>
    </row>
    <row r="70" spans="1:29" s="8" customFormat="1" ht="34.5" customHeight="1">
      <c r="A70" s="18">
        <v>62</v>
      </c>
      <c r="B70" s="10" t="s">
        <v>150</v>
      </c>
      <c r="C70" s="11" t="s">
        <v>384</v>
      </c>
      <c r="D70" s="28" t="s">
        <v>418</v>
      </c>
      <c r="E70" s="11" t="s">
        <v>202</v>
      </c>
      <c r="F70" s="11" t="s">
        <v>113</v>
      </c>
      <c r="G70" s="56" t="s">
        <v>414</v>
      </c>
      <c r="H70" s="56" t="s">
        <v>139</v>
      </c>
      <c r="I70" s="9" t="s">
        <v>383</v>
      </c>
      <c r="J70" s="13">
        <v>143.9</v>
      </c>
      <c r="K70" s="13">
        <v>143.9</v>
      </c>
      <c r="L70" s="72">
        <v>1444.4</v>
      </c>
      <c r="M70" s="72">
        <f t="shared" si="5"/>
        <v>13.690995260663508</v>
      </c>
      <c r="N70" s="163">
        <v>56877.86</v>
      </c>
      <c r="O70" s="164">
        <v>3597757</v>
      </c>
      <c r="P70" s="163">
        <v>3654634.86</v>
      </c>
      <c r="Q70" s="163">
        <v>5962221.07</v>
      </c>
      <c r="R70" s="163">
        <v>376936882.38</v>
      </c>
      <c r="S70" s="163">
        <v>382899103.45</v>
      </c>
      <c r="T70" s="9" t="s">
        <v>115</v>
      </c>
      <c r="U70" s="9" t="s">
        <v>103</v>
      </c>
      <c r="V70" s="9" t="s">
        <v>791</v>
      </c>
      <c r="W70" s="9" t="s">
        <v>584</v>
      </c>
      <c r="X70" s="9" t="s">
        <v>288</v>
      </c>
      <c r="Y70" s="9" t="s">
        <v>150</v>
      </c>
      <c r="Z70" s="9" t="s">
        <v>544</v>
      </c>
      <c r="AA70" s="8" t="s">
        <v>222</v>
      </c>
      <c r="AC70" s="1"/>
    </row>
    <row r="71" spans="1:29" s="8" customFormat="1" ht="34.5" customHeight="1">
      <c r="A71" s="18">
        <v>63</v>
      </c>
      <c r="B71" s="10" t="s">
        <v>150</v>
      </c>
      <c r="C71" s="11" t="s">
        <v>384</v>
      </c>
      <c r="D71" s="28" t="s">
        <v>419</v>
      </c>
      <c r="E71" s="11" t="s">
        <v>203</v>
      </c>
      <c r="F71" s="11" t="s">
        <v>113</v>
      </c>
      <c r="G71" s="56" t="s">
        <v>414</v>
      </c>
      <c r="H71" s="56" t="s">
        <v>139</v>
      </c>
      <c r="I71" s="9" t="s">
        <v>383</v>
      </c>
      <c r="J71" s="13">
        <v>156.2</v>
      </c>
      <c r="K71" s="13">
        <v>156.2</v>
      </c>
      <c r="L71" s="72">
        <v>457.06</v>
      </c>
      <c r="M71" s="72">
        <f t="shared" si="5"/>
        <v>4.332322274881516</v>
      </c>
      <c r="N71" s="163">
        <v>-1823615.57</v>
      </c>
      <c r="O71" s="164">
        <v>1291624</v>
      </c>
      <c r="P71" s="163">
        <v>-531991.57</v>
      </c>
      <c r="Q71" s="163">
        <v>-191160482.87</v>
      </c>
      <c r="R71" s="163">
        <v>135323403.93</v>
      </c>
      <c r="S71" s="163">
        <v>-55837078.94</v>
      </c>
      <c r="T71" s="9" t="s">
        <v>115</v>
      </c>
      <c r="U71" s="9" t="s">
        <v>103</v>
      </c>
      <c r="V71" s="9" t="s">
        <v>791</v>
      </c>
      <c r="W71" s="9" t="s">
        <v>584</v>
      </c>
      <c r="X71" s="9" t="s">
        <v>288</v>
      </c>
      <c r="Y71" s="9" t="s">
        <v>150</v>
      </c>
      <c r="Z71" s="9" t="s">
        <v>544</v>
      </c>
      <c r="AA71" s="8" t="s">
        <v>222</v>
      </c>
      <c r="AC71" s="58"/>
    </row>
    <row r="72" spans="1:29" s="8" customFormat="1" ht="34.5" customHeight="1">
      <c r="A72" s="18">
        <v>64</v>
      </c>
      <c r="B72" s="10" t="s">
        <v>150</v>
      </c>
      <c r="C72" s="11" t="s">
        <v>384</v>
      </c>
      <c r="D72" s="28" t="s">
        <v>137</v>
      </c>
      <c r="E72" s="11" t="s">
        <v>512</v>
      </c>
      <c r="F72" s="11" t="s">
        <v>129</v>
      </c>
      <c r="G72" s="56" t="s">
        <v>138</v>
      </c>
      <c r="H72" s="56" t="s">
        <v>139</v>
      </c>
      <c r="I72" s="9" t="s">
        <v>383</v>
      </c>
      <c r="J72" s="13">
        <v>259</v>
      </c>
      <c r="K72" s="26">
        <v>259000000</v>
      </c>
      <c r="L72" s="72">
        <v>200</v>
      </c>
      <c r="M72" s="72">
        <f t="shared" si="5"/>
        <v>1.8957345971563981</v>
      </c>
      <c r="N72" s="72"/>
      <c r="O72" s="72"/>
      <c r="P72" s="72"/>
      <c r="Q72" s="72"/>
      <c r="R72" s="72"/>
      <c r="S72" s="72"/>
      <c r="T72" s="9" t="s">
        <v>112</v>
      </c>
      <c r="U72" s="9" t="s">
        <v>103</v>
      </c>
      <c r="V72" s="9" t="s">
        <v>791</v>
      </c>
      <c r="W72" s="9" t="s">
        <v>585</v>
      </c>
      <c r="X72" s="9" t="s">
        <v>288</v>
      </c>
      <c r="Y72" s="9" t="s">
        <v>150</v>
      </c>
      <c r="Z72" s="9" t="s">
        <v>544</v>
      </c>
      <c r="AA72" s="8" t="s">
        <v>222</v>
      </c>
      <c r="AC72" s="1" t="s">
        <v>609</v>
      </c>
    </row>
    <row r="73" spans="1:29" s="8" customFormat="1" ht="34.5" customHeight="1">
      <c r="A73" s="18">
        <v>65</v>
      </c>
      <c r="B73" s="10" t="s">
        <v>150</v>
      </c>
      <c r="C73" s="11" t="s">
        <v>384</v>
      </c>
      <c r="D73" s="28" t="s">
        <v>151</v>
      </c>
      <c r="E73" s="11" t="s">
        <v>201</v>
      </c>
      <c r="F73" s="11" t="s">
        <v>127</v>
      </c>
      <c r="G73" s="56" t="s">
        <v>167</v>
      </c>
      <c r="H73" s="56" t="s">
        <v>98</v>
      </c>
      <c r="I73" s="9" t="s">
        <v>383</v>
      </c>
      <c r="J73" s="13">
        <v>474</v>
      </c>
      <c r="K73" s="26">
        <v>474000000</v>
      </c>
      <c r="L73" s="72">
        <v>8368.346</v>
      </c>
      <c r="M73" s="72">
        <f t="shared" si="5"/>
        <v>79.32081516587677</v>
      </c>
      <c r="N73" s="72"/>
      <c r="O73" s="72"/>
      <c r="P73" s="72"/>
      <c r="Q73" s="72"/>
      <c r="R73" s="72"/>
      <c r="S73" s="72"/>
      <c r="T73" s="9" t="s">
        <v>112</v>
      </c>
      <c r="U73" s="9" t="s">
        <v>103</v>
      </c>
      <c r="V73" s="9" t="s">
        <v>791</v>
      </c>
      <c r="W73" s="9" t="s">
        <v>584</v>
      </c>
      <c r="X73" s="9" t="s">
        <v>288</v>
      </c>
      <c r="Y73" s="9" t="s">
        <v>150</v>
      </c>
      <c r="Z73" s="9" t="s">
        <v>544</v>
      </c>
      <c r="AA73" s="8" t="s">
        <v>222</v>
      </c>
      <c r="AC73" s="1" t="s">
        <v>610</v>
      </c>
    </row>
    <row r="74" spans="1:29" s="8" customFormat="1" ht="34.5" customHeight="1">
      <c r="A74" s="18">
        <v>66</v>
      </c>
      <c r="B74" s="10" t="s">
        <v>150</v>
      </c>
      <c r="C74" s="11" t="s">
        <v>384</v>
      </c>
      <c r="D74" s="28" t="s">
        <v>152</v>
      </c>
      <c r="E74" s="11" t="s">
        <v>201</v>
      </c>
      <c r="F74" s="11" t="s">
        <v>127</v>
      </c>
      <c r="G74" s="56" t="s">
        <v>93</v>
      </c>
      <c r="H74" s="56" t="s">
        <v>98</v>
      </c>
      <c r="I74" s="9" t="s">
        <v>383</v>
      </c>
      <c r="J74" s="13">
        <v>1000</v>
      </c>
      <c r="K74" s="26">
        <v>1000000000</v>
      </c>
      <c r="L74" s="72">
        <v>4918.894</v>
      </c>
      <c r="M74" s="72">
        <f t="shared" si="5"/>
        <v>46.624587677725124</v>
      </c>
      <c r="N74" s="163">
        <v>34645400</v>
      </c>
      <c r="O74" s="164" t="s">
        <v>751</v>
      </c>
      <c r="P74" s="163">
        <v>34645400</v>
      </c>
      <c r="Q74" s="163">
        <v>3632571877.23</v>
      </c>
      <c r="R74" s="163" t="s">
        <v>751</v>
      </c>
      <c r="S74" s="163">
        <v>3632571877.23</v>
      </c>
      <c r="T74" s="9" t="s">
        <v>112</v>
      </c>
      <c r="U74" s="9" t="s">
        <v>103</v>
      </c>
      <c r="V74" s="9" t="s">
        <v>791</v>
      </c>
      <c r="W74" s="9" t="s">
        <v>584</v>
      </c>
      <c r="X74" s="9" t="s">
        <v>288</v>
      </c>
      <c r="Y74" s="9" t="s">
        <v>150</v>
      </c>
      <c r="Z74" s="9" t="s">
        <v>544</v>
      </c>
      <c r="AA74" s="8" t="s">
        <v>222</v>
      </c>
      <c r="AC74" s="1" t="s">
        <v>610</v>
      </c>
    </row>
    <row r="75" spans="1:29" s="8" customFormat="1" ht="34.5" customHeight="1">
      <c r="A75" s="18">
        <v>67</v>
      </c>
      <c r="B75" s="10" t="s">
        <v>150</v>
      </c>
      <c r="C75" s="11" t="s">
        <v>384</v>
      </c>
      <c r="D75" s="28" t="s">
        <v>534</v>
      </c>
      <c r="E75" s="11" t="s">
        <v>535</v>
      </c>
      <c r="F75" s="11" t="s">
        <v>541</v>
      </c>
      <c r="G75" s="63" t="s">
        <v>536</v>
      </c>
      <c r="H75" s="63" t="s">
        <v>537</v>
      </c>
      <c r="I75" s="9" t="s">
        <v>402</v>
      </c>
      <c r="J75" s="139">
        <v>234</v>
      </c>
      <c r="K75" s="26">
        <v>37704838.848398894</v>
      </c>
      <c r="L75" s="72">
        <v>50</v>
      </c>
      <c r="M75" s="72">
        <f t="shared" si="5"/>
        <v>0.47393364928909953</v>
      </c>
      <c r="N75" s="72"/>
      <c r="O75" s="72"/>
      <c r="P75" s="72"/>
      <c r="Q75" s="72"/>
      <c r="R75" s="72"/>
      <c r="S75" s="72"/>
      <c r="T75" s="14" t="s">
        <v>112</v>
      </c>
      <c r="U75" s="9" t="s">
        <v>103</v>
      </c>
      <c r="V75" s="9" t="s">
        <v>791</v>
      </c>
      <c r="W75" s="9" t="s">
        <v>584</v>
      </c>
      <c r="X75" s="9" t="s">
        <v>288</v>
      </c>
      <c r="Y75" s="9" t="s">
        <v>150</v>
      </c>
      <c r="Z75" s="9" t="s">
        <v>544</v>
      </c>
      <c r="AA75" s="8" t="s">
        <v>222</v>
      </c>
      <c r="AC75" s="58"/>
    </row>
    <row r="76" spans="1:28" ht="48.75" customHeight="1">
      <c r="A76" s="18">
        <v>68</v>
      </c>
      <c r="B76" s="10" t="s">
        <v>150</v>
      </c>
      <c r="C76" s="11" t="s">
        <v>384</v>
      </c>
      <c r="D76" s="28"/>
      <c r="E76" s="68" t="s">
        <v>588</v>
      </c>
      <c r="F76" s="11" t="s">
        <v>589</v>
      </c>
      <c r="G76" s="63"/>
      <c r="H76" s="63"/>
      <c r="I76" s="9"/>
      <c r="J76" s="139"/>
      <c r="K76" s="131"/>
      <c r="L76" s="72">
        <v>500</v>
      </c>
      <c r="M76" s="72">
        <f t="shared" si="5"/>
        <v>4.739336492890995</v>
      </c>
      <c r="N76" s="72"/>
      <c r="O76" s="72"/>
      <c r="P76" s="72"/>
      <c r="Q76" s="72"/>
      <c r="R76" s="72"/>
      <c r="S76" s="72"/>
      <c r="T76" s="14" t="s">
        <v>112</v>
      </c>
      <c r="U76" s="9" t="s">
        <v>103</v>
      </c>
      <c r="V76" s="9" t="s">
        <v>791</v>
      </c>
      <c r="W76" s="9" t="s">
        <v>584</v>
      </c>
      <c r="X76" s="9" t="s">
        <v>288</v>
      </c>
      <c r="Y76" s="9" t="s">
        <v>150</v>
      </c>
      <c r="Z76" s="9" t="s">
        <v>544</v>
      </c>
      <c r="AA76" s="8" t="s">
        <v>222</v>
      </c>
      <c r="AB76" s="8"/>
    </row>
    <row r="77" spans="1:28" ht="33" customHeight="1">
      <c r="A77" s="18">
        <v>69</v>
      </c>
      <c r="B77" s="10" t="s">
        <v>150</v>
      </c>
      <c r="C77" s="11" t="s">
        <v>384</v>
      </c>
      <c r="D77" s="28" t="s">
        <v>439</v>
      </c>
      <c r="E77" s="11" t="s">
        <v>433</v>
      </c>
      <c r="F77" s="11" t="s">
        <v>413</v>
      </c>
      <c r="G77" s="56" t="s">
        <v>434</v>
      </c>
      <c r="H77" s="56" t="s">
        <v>346</v>
      </c>
      <c r="I77" s="9" t="s">
        <v>383</v>
      </c>
      <c r="J77" s="13">
        <v>448</v>
      </c>
      <c r="K77" s="26">
        <v>448000000</v>
      </c>
      <c r="L77" s="72">
        <v>5486.693</v>
      </c>
      <c r="M77" s="72">
        <f t="shared" si="5"/>
        <v>52.00656872037915</v>
      </c>
      <c r="N77" s="72"/>
      <c r="O77" s="72"/>
      <c r="P77" s="72"/>
      <c r="Q77" s="72"/>
      <c r="R77" s="72"/>
      <c r="S77" s="72"/>
      <c r="T77" s="14" t="s">
        <v>112</v>
      </c>
      <c r="U77" s="9" t="s">
        <v>103</v>
      </c>
      <c r="V77" s="9" t="s">
        <v>791</v>
      </c>
      <c r="W77" s="9" t="s">
        <v>585</v>
      </c>
      <c r="X77" s="9" t="s">
        <v>288</v>
      </c>
      <c r="Y77" s="9" t="s">
        <v>150</v>
      </c>
      <c r="Z77" s="9" t="s">
        <v>544</v>
      </c>
      <c r="AA77" s="8" t="s">
        <v>222</v>
      </c>
      <c r="AB77" s="8"/>
    </row>
    <row r="78" spans="1:29" ht="40.5" customHeight="1">
      <c r="A78" s="18">
        <v>70</v>
      </c>
      <c r="B78" s="10" t="s">
        <v>150</v>
      </c>
      <c r="C78" s="11" t="s">
        <v>384</v>
      </c>
      <c r="D78" s="28"/>
      <c r="E78" s="11" t="s">
        <v>555</v>
      </c>
      <c r="F78" s="11" t="s">
        <v>129</v>
      </c>
      <c r="G78" s="56"/>
      <c r="H78" s="56"/>
      <c r="I78" s="9"/>
      <c r="J78" s="13"/>
      <c r="K78" s="26"/>
      <c r="L78" s="72">
        <v>1800</v>
      </c>
      <c r="M78" s="72">
        <f t="shared" si="5"/>
        <v>17.061611374407583</v>
      </c>
      <c r="N78" s="72"/>
      <c r="O78" s="72"/>
      <c r="P78" s="72"/>
      <c r="Q78" s="72"/>
      <c r="R78" s="72"/>
      <c r="S78" s="72"/>
      <c r="T78" s="14" t="s">
        <v>112</v>
      </c>
      <c r="U78" s="9" t="s">
        <v>103</v>
      </c>
      <c r="V78" s="9" t="s">
        <v>791</v>
      </c>
      <c r="W78" s="9" t="s">
        <v>585</v>
      </c>
      <c r="X78" s="9" t="s">
        <v>288</v>
      </c>
      <c r="Y78" s="9" t="s">
        <v>150</v>
      </c>
      <c r="Z78" s="9" t="s">
        <v>544</v>
      </c>
      <c r="AA78" s="8" t="s">
        <v>222</v>
      </c>
      <c r="AB78" s="8"/>
      <c r="AC78" s="1" t="s">
        <v>610</v>
      </c>
    </row>
    <row r="79" spans="1:28" ht="34.5" customHeight="1">
      <c r="A79" s="18">
        <v>71</v>
      </c>
      <c r="B79" s="10" t="s">
        <v>150</v>
      </c>
      <c r="C79" s="11" t="s">
        <v>384</v>
      </c>
      <c r="D79" s="70"/>
      <c r="E79" s="68" t="s">
        <v>294</v>
      </c>
      <c r="F79" s="11" t="s">
        <v>377</v>
      </c>
      <c r="G79" s="63"/>
      <c r="H79" s="63"/>
      <c r="I79" s="9"/>
      <c r="J79" s="11"/>
      <c r="K79" s="26"/>
      <c r="L79" s="72">
        <v>40.81</v>
      </c>
      <c r="M79" s="72">
        <f t="shared" si="5"/>
        <v>0.38682464454976306</v>
      </c>
      <c r="N79" s="72"/>
      <c r="O79" s="72"/>
      <c r="P79" s="72"/>
      <c r="Q79" s="72"/>
      <c r="R79" s="72"/>
      <c r="S79" s="72"/>
      <c r="T79" s="9" t="s">
        <v>112</v>
      </c>
      <c r="U79" s="9" t="s">
        <v>103</v>
      </c>
      <c r="V79" s="9" t="s">
        <v>791</v>
      </c>
      <c r="W79" s="9" t="s">
        <v>584</v>
      </c>
      <c r="X79" s="9" t="s">
        <v>288</v>
      </c>
      <c r="Y79" s="9" t="s">
        <v>150</v>
      </c>
      <c r="Z79" s="9" t="s">
        <v>544</v>
      </c>
      <c r="AA79" s="8" t="s">
        <v>222</v>
      </c>
      <c r="AB79" s="8" t="s">
        <v>598</v>
      </c>
    </row>
    <row r="80" spans="1:28" ht="34.5" customHeight="1">
      <c r="A80" s="18">
        <v>72</v>
      </c>
      <c r="B80" s="10" t="s">
        <v>150</v>
      </c>
      <c r="C80" s="11" t="s">
        <v>384</v>
      </c>
      <c r="D80" s="70"/>
      <c r="E80" s="68" t="s">
        <v>277</v>
      </c>
      <c r="F80" s="8" t="s">
        <v>278</v>
      </c>
      <c r="G80" s="63"/>
      <c r="H80" s="63"/>
      <c r="I80" s="9"/>
      <c r="J80" s="11"/>
      <c r="K80" s="26"/>
      <c r="L80" s="72">
        <v>4200</v>
      </c>
      <c r="M80" s="72">
        <f t="shared" si="5"/>
        <v>39.81042654028436</v>
      </c>
      <c r="N80" s="72"/>
      <c r="O80" s="72"/>
      <c r="P80" s="72"/>
      <c r="Q80" s="72"/>
      <c r="R80" s="72"/>
      <c r="S80" s="72"/>
      <c r="T80" s="9" t="s">
        <v>112</v>
      </c>
      <c r="U80" s="9" t="s">
        <v>103</v>
      </c>
      <c r="V80" s="9" t="s">
        <v>791</v>
      </c>
      <c r="W80" s="9" t="s">
        <v>584</v>
      </c>
      <c r="X80" s="9" t="s">
        <v>288</v>
      </c>
      <c r="Y80" s="9" t="s">
        <v>150</v>
      </c>
      <c r="Z80" s="9" t="s">
        <v>544</v>
      </c>
      <c r="AA80" s="8" t="s">
        <v>222</v>
      </c>
      <c r="AB80" s="8" t="s">
        <v>281</v>
      </c>
    </row>
    <row r="81" spans="1:28" ht="36" customHeight="1">
      <c r="A81" s="18">
        <v>73</v>
      </c>
      <c r="B81" s="10" t="s">
        <v>150</v>
      </c>
      <c r="C81" s="11" t="s">
        <v>381</v>
      </c>
      <c r="D81" s="70"/>
      <c r="E81" s="68" t="s">
        <v>280</v>
      </c>
      <c r="F81" s="8" t="s">
        <v>278</v>
      </c>
      <c r="G81" s="63"/>
      <c r="H81" s="63"/>
      <c r="I81" s="9"/>
      <c r="J81" s="11"/>
      <c r="K81" s="26"/>
      <c r="L81" s="72">
        <v>200</v>
      </c>
      <c r="M81" s="72">
        <f t="shared" si="5"/>
        <v>1.8957345971563981</v>
      </c>
      <c r="N81" s="72"/>
      <c r="O81" s="72"/>
      <c r="P81" s="72"/>
      <c r="Q81" s="72"/>
      <c r="R81" s="72"/>
      <c r="S81" s="72"/>
      <c r="T81" s="9" t="s">
        <v>112</v>
      </c>
      <c r="U81" s="9" t="s">
        <v>103</v>
      </c>
      <c r="V81" s="9" t="s">
        <v>791</v>
      </c>
      <c r="W81" s="9" t="s">
        <v>584</v>
      </c>
      <c r="X81" s="9" t="s">
        <v>288</v>
      </c>
      <c r="Y81" s="9" t="s">
        <v>150</v>
      </c>
      <c r="Z81" s="9" t="s">
        <v>544</v>
      </c>
      <c r="AA81" s="8" t="s">
        <v>222</v>
      </c>
      <c r="AB81" s="8" t="s">
        <v>281</v>
      </c>
    </row>
    <row r="82" spans="1:28" ht="36" customHeight="1">
      <c r="A82" s="18">
        <v>74</v>
      </c>
      <c r="B82" s="10" t="s">
        <v>158</v>
      </c>
      <c r="C82" s="11" t="s">
        <v>384</v>
      </c>
      <c r="D82" s="70" t="s">
        <v>327</v>
      </c>
      <c r="E82" s="68" t="s">
        <v>326</v>
      </c>
      <c r="F82" s="8" t="s">
        <v>129</v>
      </c>
      <c r="G82" s="63"/>
      <c r="H82" s="63"/>
      <c r="I82" s="130"/>
      <c r="J82" s="125"/>
      <c r="K82" s="15"/>
      <c r="L82" s="72">
        <v>200</v>
      </c>
      <c r="M82" s="72">
        <f t="shared" si="5"/>
        <v>1.8957345971563981</v>
      </c>
      <c r="N82" s="72"/>
      <c r="O82" s="72"/>
      <c r="P82" s="72"/>
      <c r="Q82" s="72"/>
      <c r="R82" s="72"/>
      <c r="S82" s="72"/>
      <c r="T82" s="9" t="s">
        <v>112</v>
      </c>
      <c r="U82" s="9" t="s">
        <v>103</v>
      </c>
      <c r="V82" s="9" t="s">
        <v>791</v>
      </c>
      <c r="W82" s="9" t="s">
        <v>585</v>
      </c>
      <c r="X82" s="9" t="s">
        <v>288</v>
      </c>
      <c r="Y82" s="9" t="s">
        <v>360</v>
      </c>
      <c r="Z82" s="9" t="s">
        <v>544</v>
      </c>
      <c r="AA82" s="8" t="s">
        <v>222</v>
      </c>
      <c r="AB82" s="8"/>
    </row>
    <row r="83" spans="1:28" ht="36" customHeight="1">
      <c r="A83" s="18">
        <v>75</v>
      </c>
      <c r="B83" s="10" t="s">
        <v>158</v>
      </c>
      <c r="C83" s="11" t="s">
        <v>384</v>
      </c>
      <c r="D83" s="70"/>
      <c r="E83" s="68" t="s">
        <v>328</v>
      </c>
      <c r="F83" s="8" t="s">
        <v>129</v>
      </c>
      <c r="G83" s="63"/>
      <c r="H83" s="63"/>
      <c r="I83" s="130"/>
      <c r="J83" s="125"/>
      <c r="K83" s="15"/>
      <c r="L83" s="72">
        <v>800</v>
      </c>
      <c r="M83" s="72">
        <f t="shared" si="5"/>
        <v>7.5829383886255926</v>
      </c>
      <c r="N83" s="72"/>
      <c r="O83" s="72"/>
      <c r="P83" s="72"/>
      <c r="Q83" s="72"/>
      <c r="R83" s="72"/>
      <c r="S83" s="72"/>
      <c r="T83" s="9" t="s">
        <v>112</v>
      </c>
      <c r="U83" s="9" t="s">
        <v>103</v>
      </c>
      <c r="V83" s="9" t="s">
        <v>791</v>
      </c>
      <c r="W83" s="9" t="s">
        <v>585</v>
      </c>
      <c r="X83" s="9" t="s">
        <v>288</v>
      </c>
      <c r="Y83" s="9" t="s">
        <v>360</v>
      </c>
      <c r="Z83" s="9" t="s">
        <v>544</v>
      </c>
      <c r="AA83" s="8" t="s">
        <v>222</v>
      </c>
      <c r="AB83" s="8"/>
    </row>
    <row r="84" spans="1:28" ht="48.75" customHeight="1">
      <c r="A84" s="18">
        <v>76</v>
      </c>
      <c r="B84" s="10" t="s">
        <v>158</v>
      </c>
      <c r="C84" s="11" t="s">
        <v>384</v>
      </c>
      <c r="D84" s="70"/>
      <c r="E84" s="68" t="s">
        <v>329</v>
      </c>
      <c r="F84" s="8" t="s">
        <v>129</v>
      </c>
      <c r="G84" s="63"/>
      <c r="H84" s="63"/>
      <c r="I84" s="130"/>
      <c r="J84" s="125"/>
      <c r="K84" s="15"/>
      <c r="L84" s="72">
        <v>1500</v>
      </c>
      <c r="M84" s="72">
        <f t="shared" si="5"/>
        <v>14.218009478672986</v>
      </c>
      <c r="N84" s="72"/>
      <c r="O84" s="72"/>
      <c r="P84" s="72"/>
      <c r="Q84" s="72"/>
      <c r="R84" s="72"/>
      <c r="S84" s="72"/>
      <c r="T84" s="9" t="s">
        <v>112</v>
      </c>
      <c r="U84" s="9" t="s">
        <v>103</v>
      </c>
      <c r="V84" s="9" t="s">
        <v>791</v>
      </c>
      <c r="W84" s="9" t="s">
        <v>585</v>
      </c>
      <c r="X84" s="9" t="s">
        <v>288</v>
      </c>
      <c r="Y84" s="9" t="s">
        <v>360</v>
      </c>
      <c r="Z84" s="9" t="s">
        <v>544</v>
      </c>
      <c r="AA84" s="8" t="s">
        <v>222</v>
      </c>
      <c r="AB84" s="8"/>
    </row>
    <row r="85" spans="1:28" ht="48.75" customHeight="1">
      <c r="A85" s="18">
        <v>77</v>
      </c>
      <c r="B85" s="10" t="s">
        <v>158</v>
      </c>
      <c r="C85" s="11" t="s">
        <v>384</v>
      </c>
      <c r="D85" s="70"/>
      <c r="E85" s="68" t="s">
        <v>629</v>
      </c>
      <c r="F85" s="8" t="s">
        <v>541</v>
      </c>
      <c r="G85" s="63"/>
      <c r="H85" s="63"/>
      <c r="I85" s="130"/>
      <c r="J85" s="125"/>
      <c r="K85" s="15"/>
      <c r="L85" s="72">
        <v>121.225</v>
      </c>
      <c r="M85" s="72">
        <f t="shared" si="5"/>
        <v>1.1490521327014218</v>
      </c>
      <c r="N85" s="72"/>
      <c r="O85" s="72"/>
      <c r="P85" s="72"/>
      <c r="Q85" s="72"/>
      <c r="R85" s="72"/>
      <c r="S85" s="72"/>
      <c r="T85" s="9" t="s">
        <v>112</v>
      </c>
      <c r="U85" s="9" t="s">
        <v>103</v>
      </c>
      <c r="V85" s="9" t="s">
        <v>791</v>
      </c>
      <c r="W85" s="9" t="s">
        <v>584</v>
      </c>
      <c r="X85" s="9"/>
      <c r="Y85" s="9" t="s">
        <v>360</v>
      </c>
      <c r="Z85" s="9" t="s">
        <v>544</v>
      </c>
      <c r="AA85" s="8" t="s">
        <v>222</v>
      </c>
      <c r="AB85" s="8"/>
    </row>
    <row r="86" spans="1:28" ht="48.75" customHeight="1">
      <c r="A86" s="18">
        <v>78</v>
      </c>
      <c r="B86" s="10" t="s">
        <v>159</v>
      </c>
      <c r="C86" s="11" t="s">
        <v>384</v>
      </c>
      <c r="D86" s="38" t="s">
        <v>62</v>
      </c>
      <c r="E86" s="68" t="s">
        <v>371</v>
      </c>
      <c r="F86" s="11" t="s">
        <v>113</v>
      </c>
      <c r="G86" s="56" t="s">
        <v>403</v>
      </c>
      <c r="H86" s="56" t="s">
        <v>354</v>
      </c>
      <c r="I86" s="9" t="s">
        <v>400</v>
      </c>
      <c r="J86" s="13">
        <v>14.3</v>
      </c>
      <c r="K86" s="15">
        <v>47.31</v>
      </c>
      <c r="L86" s="72">
        <v>293.85</v>
      </c>
      <c r="M86" s="72">
        <f t="shared" si="5"/>
        <v>2.7853080568720383</v>
      </c>
      <c r="N86" s="163">
        <v>41148.07</v>
      </c>
      <c r="O86" s="164" t="s">
        <v>751</v>
      </c>
      <c r="P86" s="163">
        <v>41148.07</v>
      </c>
      <c r="Q86" s="163">
        <v>4307842</v>
      </c>
      <c r="R86" s="163" t="s">
        <v>751</v>
      </c>
      <c r="S86" s="163">
        <v>4307842</v>
      </c>
      <c r="T86" s="9" t="s">
        <v>115</v>
      </c>
      <c r="U86" s="9" t="s">
        <v>103</v>
      </c>
      <c r="V86" s="9" t="s">
        <v>791</v>
      </c>
      <c r="W86" s="9" t="s">
        <v>584</v>
      </c>
      <c r="X86" s="9" t="s">
        <v>288</v>
      </c>
      <c r="Y86" s="9" t="s">
        <v>360</v>
      </c>
      <c r="Z86" s="9" t="s">
        <v>544</v>
      </c>
      <c r="AA86" s="8" t="s">
        <v>222</v>
      </c>
      <c r="AB86" s="8"/>
    </row>
    <row r="87" spans="1:28" ht="48.75" customHeight="1">
      <c r="A87" s="18">
        <v>79</v>
      </c>
      <c r="B87" s="10" t="s">
        <v>159</v>
      </c>
      <c r="C87" s="11" t="s">
        <v>384</v>
      </c>
      <c r="D87" s="38" t="s">
        <v>145</v>
      </c>
      <c r="E87" s="68" t="s">
        <v>370</v>
      </c>
      <c r="F87" s="11" t="s">
        <v>413</v>
      </c>
      <c r="G87" s="56" t="s">
        <v>49</v>
      </c>
      <c r="H87" s="56" t="s">
        <v>81</v>
      </c>
      <c r="I87" s="9" t="s">
        <v>400</v>
      </c>
      <c r="J87" s="13">
        <v>11</v>
      </c>
      <c r="K87" s="15">
        <v>36.39</v>
      </c>
      <c r="L87" s="72">
        <v>249</v>
      </c>
      <c r="M87" s="72">
        <f t="shared" si="5"/>
        <v>2.360189573459716</v>
      </c>
      <c r="N87" s="163" t="s">
        <v>751</v>
      </c>
      <c r="O87" s="164">
        <v>1296303.65</v>
      </c>
      <c r="P87" s="163">
        <v>1296303.65</v>
      </c>
      <c r="Q87" s="163" t="s">
        <v>751</v>
      </c>
      <c r="R87" s="163">
        <v>135324009.71</v>
      </c>
      <c r="S87" s="163">
        <v>135324009.71</v>
      </c>
      <c r="T87" s="9" t="s">
        <v>112</v>
      </c>
      <c r="U87" s="9" t="s">
        <v>103</v>
      </c>
      <c r="V87" s="9" t="s">
        <v>791</v>
      </c>
      <c r="W87" s="9" t="s">
        <v>585</v>
      </c>
      <c r="X87" s="9" t="s">
        <v>288</v>
      </c>
      <c r="Y87" s="9" t="s">
        <v>360</v>
      </c>
      <c r="Z87" s="9" t="s">
        <v>544</v>
      </c>
      <c r="AA87" s="8" t="s">
        <v>222</v>
      </c>
      <c r="AB87" s="8"/>
    </row>
    <row r="88" spans="1:28" ht="48.75" customHeight="1">
      <c r="A88" s="18">
        <v>80</v>
      </c>
      <c r="B88" s="10" t="s">
        <v>162</v>
      </c>
      <c r="C88" s="11" t="s">
        <v>381</v>
      </c>
      <c r="D88" s="28" t="s">
        <v>117</v>
      </c>
      <c r="E88" s="11" t="s">
        <v>373</v>
      </c>
      <c r="F88" s="11" t="s">
        <v>113</v>
      </c>
      <c r="G88" s="56" t="s">
        <v>126</v>
      </c>
      <c r="H88" s="56" t="s">
        <v>248</v>
      </c>
      <c r="I88" s="9" t="s">
        <v>398</v>
      </c>
      <c r="J88" s="13">
        <v>500</v>
      </c>
      <c r="K88" s="13">
        <v>133.33</v>
      </c>
      <c r="L88" s="72">
        <v>402.351</v>
      </c>
      <c r="M88" s="72">
        <f aca="true" t="shared" si="6" ref="M88:M119">L88/105.5</f>
        <v>3.8137535545023695</v>
      </c>
      <c r="N88" s="72"/>
      <c r="O88" s="72"/>
      <c r="P88" s="72"/>
      <c r="Q88" s="72"/>
      <c r="R88" s="72"/>
      <c r="S88" s="72"/>
      <c r="T88" s="9" t="s">
        <v>115</v>
      </c>
      <c r="U88" s="9" t="s">
        <v>103</v>
      </c>
      <c r="V88" s="9" t="s">
        <v>791</v>
      </c>
      <c r="W88" s="9" t="s">
        <v>584</v>
      </c>
      <c r="X88" s="9" t="s">
        <v>288</v>
      </c>
      <c r="Y88" s="9" t="s">
        <v>360</v>
      </c>
      <c r="Z88" s="9" t="s">
        <v>544</v>
      </c>
      <c r="AA88" s="8" t="s">
        <v>222</v>
      </c>
      <c r="AB88" s="8"/>
    </row>
    <row r="89" spans="1:28" ht="48.75" customHeight="1">
      <c r="A89" s="18">
        <v>81</v>
      </c>
      <c r="B89" s="10" t="s">
        <v>162</v>
      </c>
      <c r="C89" s="11" t="s">
        <v>384</v>
      </c>
      <c r="D89" s="38" t="s">
        <v>410</v>
      </c>
      <c r="E89" s="68" t="s">
        <v>179</v>
      </c>
      <c r="F89" s="11" t="s">
        <v>413</v>
      </c>
      <c r="G89" s="56" t="s">
        <v>409</v>
      </c>
      <c r="H89" s="56" t="s">
        <v>98</v>
      </c>
      <c r="I89" s="9" t="s">
        <v>398</v>
      </c>
      <c r="J89" s="13">
        <v>300</v>
      </c>
      <c r="K89" s="26">
        <v>79945638.03208002</v>
      </c>
      <c r="L89" s="72">
        <v>273.72</v>
      </c>
      <c r="M89" s="72">
        <f t="shared" si="6"/>
        <v>2.5945023696682465</v>
      </c>
      <c r="N89" s="72"/>
      <c r="O89" s="72"/>
      <c r="P89" s="72"/>
      <c r="Q89" s="72"/>
      <c r="R89" s="72"/>
      <c r="S89" s="72"/>
      <c r="T89" s="9" t="s">
        <v>112</v>
      </c>
      <c r="U89" s="9" t="s">
        <v>103</v>
      </c>
      <c r="V89" s="9" t="s">
        <v>791</v>
      </c>
      <c r="W89" s="9" t="s">
        <v>585</v>
      </c>
      <c r="X89" s="9" t="s">
        <v>288</v>
      </c>
      <c r="Y89" s="9" t="s">
        <v>360</v>
      </c>
      <c r="Z89" s="9" t="s">
        <v>544</v>
      </c>
      <c r="AA89" s="8" t="s">
        <v>222</v>
      </c>
      <c r="AB89" s="8"/>
    </row>
    <row r="90" spans="1:28" ht="48.75" customHeight="1">
      <c r="A90" s="18">
        <v>82</v>
      </c>
      <c r="B90" s="10" t="s">
        <v>162</v>
      </c>
      <c r="C90" s="11" t="s">
        <v>384</v>
      </c>
      <c r="D90" s="46" t="s">
        <v>11</v>
      </c>
      <c r="E90" s="76" t="s">
        <v>504</v>
      </c>
      <c r="F90" s="11" t="s">
        <v>413</v>
      </c>
      <c r="G90" s="56" t="s">
        <v>497</v>
      </c>
      <c r="H90" s="56" t="s">
        <v>509</v>
      </c>
      <c r="I90" s="9" t="s">
        <v>398</v>
      </c>
      <c r="J90" s="13">
        <v>216.75</v>
      </c>
      <c r="K90" s="26">
        <v>57760723.478177816</v>
      </c>
      <c r="L90" s="72">
        <v>979</v>
      </c>
      <c r="M90" s="72">
        <f t="shared" si="6"/>
        <v>9.27962085308057</v>
      </c>
      <c r="N90" s="72"/>
      <c r="O90" s="72"/>
      <c r="P90" s="72"/>
      <c r="Q90" s="72"/>
      <c r="R90" s="72"/>
      <c r="S90" s="72"/>
      <c r="T90" s="9" t="s">
        <v>112</v>
      </c>
      <c r="U90" s="9" t="s">
        <v>103</v>
      </c>
      <c r="V90" s="9" t="s">
        <v>791</v>
      </c>
      <c r="W90" s="9" t="s">
        <v>585</v>
      </c>
      <c r="X90" s="9" t="s">
        <v>288</v>
      </c>
      <c r="Y90" s="9" t="s">
        <v>360</v>
      </c>
      <c r="Z90" s="9" t="s">
        <v>544</v>
      </c>
      <c r="AA90" s="8" t="s">
        <v>222</v>
      </c>
      <c r="AB90" s="8"/>
    </row>
    <row r="91" spans="1:28" ht="36" customHeight="1">
      <c r="A91" s="18">
        <v>83</v>
      </c>
      <c r="B91" s="10" t="s">
        <v>162</v>
      </c>
      <c r="C91" s="11" t="s">
        <v>381</v>
      </c>
      <c r="D91" s="46"/>
      <c r="E91" s="11" t="s">
        <v>295</v>
      </c>
      <c r="F91" s="11" t="s">
        <v>164</v>
      </c>
      <c r="G91" s="56"/>
      <c r="H91" s="56"/>
      <c r="I91" s="9"/>
      <c r="J91" s="13"/>
      <c r="K91" s="26"/>
      <c r="L91" s="72">
        <v>353</v>
      </c>
      <c r="M91" s="72">
        <f t="shared" si="6"/>
        <v>3.345971563981043</v>
      </c>
      <c r="N91" s="72"/>
      <c r="O91" s="72"/>
      <c r="P91" s="72"/>
      <c r="Q91" s="72"/>
      <c r="R91" s="72"/>
      <c r="S91" s="72"/>
      <c r="T91" s="9" t="s">
        <v>112</v>
      </c>
      <c r="U91" s="9" t="s">
        <v>103</v>
      </c>
      <c r="V91" s="9" t="s">
        <v>791</v>
      </c>
      <c r="W91" s="9" t="s">
        <v>587</v>
      </c>
      <c r="X91" s="9" t="s">
        <v>288</v>
      </c>
      <c r="Y91" s="9" t="s">
        <v>360</v>
      </c>
      <c r="Z91" s="9" t="s">
        <v>544</v>
      </c>
      <c r="AA91" s="8" t="s">
        <v>222</v>
      </c>
      <c r="AB91" s="8" t="s">
        <v>296</v>
      </c>
    </row>
    <row r="92" spans="1:29" ht="36" customHeight="1">
      <c r="A92" s="18">
        <v>84</v>
      </c>
      <c r="B92" s="10" t="s">
        <v>162</v>
      </c>
      <c r="C92" s="11" t="s">
        <v>381</v>
      </c>
      <c r="D92" s="46"/>
      <c r="E92" s="11" t="s">
        <v>615</v>
      </c>
      <c r="F92" s="11" t="s">
        <v>435</v>
      </c>
      <c r="G92" s="56"/>
      <c r="H92" s="56"/>
      <c r="I92" s="9"/>
      <c r="J92" s="13"/>
      <c r="K92" s="26"/>
      <c r="L92" s="72">
        <v>50</v>
      </c>
      <c r="M92" s="72">
        <f t="shared" si="6"/>
        <v>0.47393364928909953</v>
      </c>
      <c r="N92" s="72"/>
      <c r="O92" s="72"/>
      <c r="P92" s="72"/>
      <c r="Q92" s="72"/>
      <c r="R92" s="72"/>
      <c r="S92" s="72"/>
      <c r="T92" s="9" t="s">
        <v>112</v>
      </c>
      <c r="U92" s="9" t="s">
        <v>103</v>
      </c>
      <c r="V92" s="9" t="s">
        <v>791</v>
      </c>
      <c r="W92" s="9" t="s">
        <v>587</v>
      </c>
      <c r="X92" s="9"/>
      <c r="Y92" s="9" t="s">
        <v>360</v>
      </c>
      <c r="Z92" s="9" t="s">
        <v>544</v>
      </c>
      <c r="AA92" s="8" t="s">
        <v>222</v>
      </c>
      <c r="AB92" s="8"/>
      <c r="AC92" s="1" t="s">
        <v>610</v>
      </c>
    </row>
    <row r="93" spans="1:28" ht="36" customHeight="1">
      <c r="A93" s="18">
        <v>85</v>
      </c>
      <c r="B93" s="10" t="s">
        <v>23</v>
      </c>
      <c r="C93" s="11" t="s">
        <v>384</v>
      </c>
      <c r="D93" s="28"/>
      <c r="E93" s="11" t="s">
        <v>24</v>
      </c>
      <c r="F93" s="11" t="s">
        <v>50</v>
      </c>
      <c r="G93" s="56"/>
      <c r="H93" s="56"/>
      <c r="I93" s="9"/>
      <c r="J93" s="13"/>
      <c r="K93" s="13"/>
      <c r="L93" s="72">
        <v>15</v>
      </c>
      <c r="M93" s="72">
        <f t="shared" si="6"/>
        <v>0.14218009478672985</v>
      </c>
      <c r="N93" s="72"/>
      <c r="O93" s="72"/>
      <c r="P93" s="72"/>
      <c r="Q93" s="72"/>
      <c r="R93" s="72"/>
      <c r="S93" s="72"/>
      <c r="T93" s="9" t="s">
        <v>112</v>
      </c>
      <c r="U93" s="9" t="s">
        <v>103</v>
      </c>
      <c r="V93" s="9" t="s">
        <v>791</v>
      </c>
      <c r="W93" s="9" t="s">
        <v>584</v>
      </c>
      <c r="X93" s="9" t="s">
        <v>289</v>
      </c>
      <c r="Y93" s="9" t="s">
        <v>360</v>
      </c>
      <c r="Z93" s="9" t="s">
        <v>543</v>
      </c>
      <c r="AA93" s="8" t="s">
        <v>222</v>
      </c>
      <c r="AB93" s="8" t="s">
        <v>297</v>
      </c>
    </row>
    <row r="94" spans="1:28" ht="33.75" customHeight="1">
      <c r="A94" s="18">
        <v>86</v>
      </c>
      <c r="B94" s="10" t="s">
        <v>23</v>
      </c>
      <c r="C94" s="11" t="s">
        <v>384</v>
      </c>
      <c r="D94" s="28"/>
      <c r="E94" s="11" t="s">
        <v>25</v>
      </c>
      <c r="F94" s="11" t="s">
        <v>50</v>
      </c>
      <c r="G94" s="56"/>
      <c r="H94" s="56"/>
      <c r="I94" s="9"/>
      <c r="J94" s="13"/>
      <c r="K94" s="13"/>
      <c r="L94" s="72">
        <v>15</v>
      </c>
      <c r="M94" s="72">
        <f t="shared" si="6"/>
        <v>0.14218009478672985</v>
      </c>
      <c r="N94" s="72"/>
      <c r="O94" s="72"/>
      <c r="P94" s="72"/>
      <c r="Q94" s="72"/>
      <c r="R94" s="72"/>
      <c r="S94" s="72"/>
      <c r="T94" s="9" t="s">
        <v>112</v>
      </c>
      <c r="U94" s="9" t="s">
        <v>103</v>
      </c>
      <c r="V94" s="9" t="s">
        <v>791</v>
      </c>
      <c r="W94" s="9" t="s">
        <v>584</v>
      </c>
      <c r="X94" s="9" t="s">
        <v>289</v>
      </c>
      <c r="Y94" s="9" t="s">
        <v>360</v>
      </c>
      <c r="Z94" s="9" t="s">
        <v>543</v>
      </c>
      <c r="AA94" s="8" t="s">
        <v>222</v>
      </c>
      <c r="AB94" s="8" t="s">
        <v>297</v>
      </c>
    </row>
    <row r="95" spans="1:29" s="41" customFormat="1" ht="34.5" customHeight="1">
      <c r="A95" s="18">
        <v>87</v>
      </c>
      <c r="B95" s="10" t="s">
        <v>386</v>
      </c>
      <c r="C95" s="11" t="s">
        <v>384</v>
      </c>
      <c r="D95" s="70" t="s">
        <v>230</v>
      </c>
      <c r="E95" s="68" t="s">
        <v>539</v>
      </c>
      <c r="F95" s="11" t="s">
        <v>50</v>
      </c>
      <c r="G95" s="63" t="s">
        <v>269</v>
      </c>
      <c r="H95" s="63" t="s">
        <v>455</v>
      </c>
      <c r="I95" s="9" t="s">
        <v>124</v>
      </c>
      <c r="J95" s="139">
        <v>23.03</v>
      </c>
      <c r="K95" s="13"/>
      <c r="L95" s="72">
        <v>100</v>
      </c>
      <c r="M95" s="72">
        <f t="shared" si="6"/>
        <v>0.9478672985781991</v>
      </c>
      <c r="N95" s="72"/>
      <c r="O95" s="72"/>
      <c r="P95" s="72"/>
      <c r="Q95" s="72"/>
      <c r="R95" s="72"/>
      <c r="S95" s="72"/>
      <c r="T95" s="9" t="s">
        <v>112</v>
      </c>
      <c r="U95" s="9" t="s">
        <v>103</v>
      </c>
      <c r="V95" s="9" t="s">
        <v>791</v>
      </c>
      <c r="W95" s="9" t="s">
        <v>584</v>
      </c>
      <c r="X95" s="9" t="s">
        <v>289</v>
      </c>
      <c r="Y95" s="9" t="s">
        <v>293</v>
      </c>
      <c r="Z95" s="9" t="s">
        <v>543</v>
      </c>
      <c r="AA95" s="8" t="s">
        <v>222</v>
      </c>
      <c r="AB95" s="8"/>
      <c r="AC95" s="1"/>
    </row>
    <row r="96" spans="1:29" ht="34.5" customHeight="1">
      <c r="A96" s="18">
        <v>88</v>
      </c>
      <c r="B96" s="10" t="s">
        <v>386</v>
      </c>
      <c r="C96" s="11" t="s">
        <v>384</v>
      </c>
      <c r="D96" s="70" t="s">
        <v>236</v>
      </c>
      <c r="E96" s="68" t="s">
        <v>449</v>
      </c>
      <c r="F96" s="11" t="s">
        <v>50</v>
      </c>
      <c r="G96" s="63" t="s">
        <v>237</v>
      </c>
      <c r="H96" s="63" t="s">
        <v>74</v>
      </c>
      <c r="I96" s="54" t="s">
        <v>124</v>
      </c>
      <c r="J96" s="13">
        <v>6.74</v>
      </c>
      <c r="K96" s="131">
        <v>8.07</v>
      </c>
      <c r="L96" s="72">
        <v>100</v>
      </c>
      <c r="M96" s="72">
        <f t="shared" si="6"/>
        <v>0.9478672985781991</v>
      </c>
      <c r="N96" s="72"/>
      <c r="O96" s="72"/>
      <c r="P96" s="72"/>
      <c r="Q96" s="72"/>
      <c r="R96" s="72"/>
      <c r="S96" s="72"/>
      <c r="T96" s="9" t="s">
        <v>112</v>
      </c>
      <c r="U96" s="9" t="s">
        <v>103</v>
      </c>
      <c r="V96" s="9" t="s">
        <v>791</v>
      </c>
      <c r="W96" s="9" t="s">
        <v>584</v>
      </c>
      <c r="X96" s="9" t="s">
        <v>289</v>
      </c>
      <c r="Y96" s="9" t="s">
        <v>293</v>
      </c>
      <c r="Z96" s="9" t="s">
        <v>543</v>
      </c>
      <c r="AA96" s="8" t="s">
        <v>222</v>
      </c>
      <c r="AB96" s="8"/>
      <c r="AC96" s="41"/>
    </row>
    <row r="97" spans="1:29" ht="34.5" customHeight="1">
      <c r="A97" s="18">
        <v>89</v>
      </c>
      <c r="B97" s="10" t="s">
        <v>386</v>
      </c>
      <c r="C97" s="11" t="s">
        <v>384</v>
      </c>
      <c r="D97" s="38" t="s">
        <v>59</v>
      </c>
      <c r="E97" s="68" t="s">
        <v>241</v>
      </c>
      <c r="F97" s="11" t="s">
        <v>113</v>
      </c>
      <c r="G97" s="56" t="s">
        <v>3</v>
      </c>
      <c r="H97" s="56" t="s">
        <v>81</v>
      </c>
      <c r="I97" s="9" t="s">
        <v>124</v>
      </c>
      <c r="J97" s="13">
        <v>56.86</v>
      </c>
      <c r="K97" s="13">
        <v>79.97</v>
      </c>
      <c r="L97" s="72">
        <v>402.34</v>
      </c>
      <c r="M97" s="72">
        <f t="shared" si="6"/>
        <v>3.813649289099526</v>
      </c>
      <c r="N97" s="72"/>
      <c r="O97" s="72"/>
      <c r="P97" s="72"/>
      <c r="Q97" s="72"/>
      <c r="R97" s="72"/>
      <c r="S97" s="72"/>
      <c r="T97" s="9" t="s">
        <v>115</v>
      </c>
      <c r="U97" s="9" t="s">
        <v>103</v>
      </c>
      <c r="V97" s="9" t="s">
        <v>791</v>
      </c>
      <c r="W97" s="9" t="s">
        <v>584</v>
      </c>
      <c r="X97" s="9" t="s">
        <v>288</v>
      </c>
      <c r="Y97" s="9" t="s">
        <v>293</v>
      </c>
      <c r="Z97" s="9" t="s">
        <v>543</v>
      </c>
      <c r="AA97" s="8" t="s">
        <v>222</v>
      </c>
      <c r="AB97" s="8" t="s">
        <v>272</v>
      </c>
      <c r="AC97" s="1" t="s">
        <v>609</v>
      </c>
    </row>
    <row r="98" spans="1:29" ht="39" customHeight="1">
      <c r="A98" s="18">
        <v>90</v>
      </c>
      <c r="B98" s="10" t="s">
        <v>386</v>
      </c>
      <c r="C98" s="11" t="s">
        <v>384</v>
      </c>
      <c r="D98" s="38" t="s">
        <v>70</v>
      </c>
      <c r="E98" s="11" t="s">
        <v>82</v>
      </c>
      <c r="F98" s="11" t="s">
        <v>129</v>
      </c>
      <c r="G98" s="56" t="s">
        <v>69</v>
      </c>
      <c r="H98" s="56" t="s">
        <v>4</v>
      </c>
      <c r="I98" s="9" t="s">
        <v>383</v>
      </c>
      <c r="J98" s="13">
        <v>160.228</v>
      </c>
      <c r="K98" s="26">
        <v>160228000</v>
      </c>
      <c r="L98" s="72">
        <v>250</v>
      </c>
      <c r="M98" s="72">
        <f t="shared" si="6"/>
        <v>2.3696682464454977</v>
      </c>
      <c r="N98" s="72"/>
      <c r="O98" s="72"/>
      <c r="P98" s="72"/>
      <c r="Q98" s="72"/>
      <c r="R98" s="72"/>
      <c r="S98" s="72"/>
      <c r="T98" s="9" t="s">
        <v>112</v>
      </c>
      <c r="U98" s="9" t="s">
        <v>103</v>
      </c>
      <c r="V98" s="9" t="s">
        <v>791</v>
      </c>
      <c r="W98" s="9" t="s">
        <v>585</v>
      </c>
      <c r="X98" s="9" t="s">
        <v>288</v>
      </c>
      <c r="Y98" s="9" t="s">
        <v>293</v>
      </c>
      <c r="Z98" s="9" t="s">
        <v>543</v>
      </c>
      <c r="AA98" s="8" t="s">
        <v>222</v>
      </c>
      <c r="AB98" s="8"/>
      <c r="AC98" s="1" t="s">
        <v>609</v>
      </c>
    </row>
    <row r="99" spans="1:29" ht="28.5" customHeight="1">
      <c r="A99" s="18">
        <v>91</v>
      </c>
      <c r="B99" s="10" t="s">
        <v>386</v>
      </c>
      <c r="C99" s="11" t="s">
        <v>384</v>
      </c>
      <c r="D99" s="42" t="s">
        <v>84</v>
      </c>
      <c r="E99" s="68" t="s">
        <v>179</v>
      </c>
      <c r="F99" s="11" t="s">
        <v>413</v>
      </c>
      <c r="G99" s="56" t="s">
        <v>125</v>
      </c>
      <c r="H99" s="56" t="s">
        <v>81</v>
      </c>
      <c r="I99" s="9" t="s">
        <v>383</v>
      </c>
      <c r="J99" s="15">
        <v>220</v>
      </c>
      <c r="K99" s="26">
        <v>220000000</v>
      </c>
      <c r="L99" s="72">
        <v>541.734</v>
      </c>
      <c r="M99" s="72">
        <f t="shared" si="6"/>
        <v>5.134919431279621</v>
      </c>
      <c r="N99" s="163">
        <v>940706.81</v>
      </c>
      <c r="O99" s="164" t="s">
        <v>751</v>
      </c>
      <c r="P99" s="163">
        <v>940706.81</v>
      </c>
      <c r="Q99" s="163">
        <v>98609581.42</v>
      </c>
      <c r="R99" s="163" t="s">
        <v>751</v>
      </c>
      <c r="S99" s="163">
        <v>98609581.42</v>
      </c>
      <c r="T99" s="14" t="s">
        <v>112</v>
      </c>
      <c r="U99" s="9" t="s">
        <v>103</v>
      </c>
      <c r="V99" s="9" t="s">
        <v>791</v>
      </c>
      <c r="W99" s="9" t="s">
        <v>585</v>
      </c>
      <c r="X99" s="9" t="s">
        <v>288</v>
      </c>
      <c r="Y99" s="9" t="s">
        <v>293</v>
      </c>
      <c r="Z99" s="9" t="s">
        <v>543</v>
      </c>
      <c r="AA99" s="8" t="s">
        <v>222</v>
      </c>
      <c r="AB99" s="8"/>
      <c r="AC99" s="1" t="s">
        <v>609</v>
      </c>
    </row>
    <row r="100" spans="1:29" ht="34.5" customHeight="1">
      <c r="A100" s="18">
        <v>92</v>
      </c>
      <c r="B100" s="10" t="s">
        <v>386</v>
      </c>
      <c r="C100" s="11" t="s">
        <v>384</v>
      </c>
      <c r="D100" s="45" t="s">
        <v>331</v>
      </c>
      <c r="E100" s="68" t="s">
        <v>179</v>
      </c>
      <c r="F100" s="11" t="s">
        <v>413</v>
      </c>
      <c r="G100" s="56"/>
      <c r="H100" s="56"/>
      <c r="I100" s="9"/>
      <c r="J100" s="15"/>
      <c r="K100" s="26"/>
      <c r="L100" s="72">
        <v>562.548</v>
      </c>
      <c r="M100" s="72">
        <f t="shared" si="6"/>
        <v>5.332208530805687</v>
      </c>
      <c r="N100" s="72"/>
      <c r="O100" s="72"/>
      <c r="P100" s="72"/>
      <c r="Q100" s="72"/>
      <c r="R100" s="72"/>
      <c r="S100" s="72"/>
      <c r="T100" s="9" t="s">
        <v>112</v>
      </c>
      <c r="U100" s="9" t="s">
        <v>103</v>
      </c>
      <c r="V100" s="9" t="s">
        <v>791</v>
      </c>
      <c r="W100" s="9" t="s">
        <v>585</v>
      </c>
      <c r="X100" s="9" t="s">
        <v>288</v>
      </c>
      <c r="Y100" s="9" t="s">
        <v>293</v>
      </c>
      <c r="Z100" s="9" t="s">
        <v>543</v>
      </c>
      <c r="AA100" s="8" t="s">
        <v>222</v>
      </c>
      <c r="AB100" s="8"/>
      <c r="AC100" s="1" t="s">
        <v>610</v>
      </c>
    </row>
    <row r="101" spans="1:29" ht="39.75" customHeight="1">
      <c r="A101" s="18">
        <v>93</v>
      </c>
      <c r="B101" s="10" t="s">
        <v>386</v>
      </c>
      <c r="C101" s="11" t="s">
        <v>381</v>
      </c>
      <c r="D101" s="42"/>
      <c r="E101" s="68" t="s">
        <v>612</v>
      </c>
      <c r="F101" s="11" t="s">
        <v>621</v>
      </c>
      <c r="G101" s="56"/>
      <c r="H101" s="56"/>
      <c r="I101" s="9"/>
      <c r="J101" s="13"/>
      <c r="K101" s="13"/>
      <c r="L101" s="72">
        <v>28.875</v>
      </c>
      <c r="M101" s="72">
        <f t="shared" si="6"/>
        <v>0.273696682464455</v>
      </c>
      <c r="N101" s="72"/>
      <c r="O101" s="72"/>
      <c r="P101" s="72"/>
      <c r="Q101" s="72"/>
      <c r="R101" s="72"/>
      <c r="S101" s="72"/>
      <c r="T101" s="14" t="s">
        <v>112</v>
      </c>
      <c r="U101" s="9" t="s">
        <v>103</v>
      </c>
      <c r="V101" s="9" t="s">
        <v>791</v>
      </c>
      <c r="W101" s="9" t="s">
        <v>584</v>
      </c>
      <c r="X101" s="9"/>
      <c r="Y101" s="9" t="s">
        <v>293</v>
      </c>
      <c r="Z101" s="9" t="s">
        <v>543</v>
      </c>
      <c r="AA101" s="8" t="s">
        <v>222</v>
      </c>
      <c r="AB101" s="8"/>
      <c r="AC101" s="1" t="s">
        <v>609</v>
      </c>
    </row>
    <row r="102" spans="1:29" ht="39" customHeight="1">
      <c r="A102" s="18">
        <v>94</v>
      </c>
      <c r="B102" s="10" t="s">
        <v>390</v>
      </c>
      <c r="C102" s="11" t="s">
        <v>384</v>
      </c>
      <c r="D102" s="28" t="s">
        <v>416</v>
      </c>
      <c r="E102" s="68" t="s">
        <v>370</v>
      </c>
      <c r="F102" s="11" t="s">
        <v>413</v>
      </c>
      <c r="G102" s="56" t="s">
        <v>417</v>
      </c>
      <c r="H102" s="56" t="s">
        <v>355</v>
      </c>
      <c r="I102" s="9" t="s">
        <v>383</v>
      </c>
      <c r="J102" s="13">
        <v>30</v>
      </c>
      <c r="K102" s="13">
        <v>30</v>
      </c>
      <c r="L102" s="72">
        <v>521</v>
      </c>
      <c r="M102" s="72">
        <f t="shared" si="6"/>
        <v>4.938388625592417</v>
      </c>
      <c r="N102" s="72"/>
      <c r="O102" s="72"/>
      <c r="P102" s="72"/>
      <c r="Q102" s="72"/>
      <c r="R102" s="72"/>
      <c r="S102" s="72"/>
      <c r="T102" s="9" t="s">
        <v>112</v>
      </c>
      <c r="U102" s="9" t="s">
        <v>103</v>
      </c>
      <c r="V102" s="9" t="s">
        <v>791</v>
      </c>
      <c r="W102" s="9" t="s">
        <v>585</v>
      </c>
      <c r="X102" s="9" t="s">
        <v>288</v>
      </c>
      <c r="Y102" s="9" t="s">
        <v>293</v>
      </c>
      <c r="Z102" s="9" t="s">
        <v>543</v>
      </c>
      <c r="AA102" s="8" t="s">
        <v>222</v>
      </c>
      <c r="AB102" s="8"/>
      <c r="AC102" s="1" t="s">
        <v>609</v>
      </c>
    </row>
    <row r="103" spans="1:28" ht="33" customHeight="1">
      <c r="A103" s="18">
        <v>95</v>
      </c>
      <c r="B103" s="10" t="s">
        <v>390</v>
      </c>
      <c r="C103" s="11" t="s">
        <v>384</v>
      </c>
      <c r="D103" s="28" t="s">
        <v>463</v>
      </c>
      <c r="E103" s="68" t="s">
        <v>179</v>
      </c>
      <c r="F103" s="11" t="s">
        <v>413</v>
      </c>
      <c r="G103" s="56" t="s">
        <v>464</v>
      </c>
      <c r="H103" s="56" t="s">
        <v>139</v>
      </c>
      <c r="I103" s="9" t="s">
        <v>383</v>
      </c>
      <c r="J103" s="13">
        <v>50</v>
      </c>
      <c r="K103" s="13">
        <v>50</v>
      </c>
      <c r="L103" s="72">
        <v>335.305</v>
      </c>
      <c r="M103" s="72">
        <f t="shared" si="6"/>
        <v>3.1782464454976305</v>
      </c>
      <c r="N103" s="72"/>
      <c r="O103" s="72"/>
      <c r="P103" s="72"/>
      <c r="Q103" s="72"/>
      <c r="R103" s="72"/>
      <c r="S103" s="72"/>
      <c r="T103" s="9" t="s">
        <v>112</v>
      </c>
      <c r="U103" s="9" t="s">
        <v>103</v>
      </c>
      <c r="V103" s="9" t="s">
        <v>791</v>
      </c>
      <c r="W103" s="9" t="s">
        <v>585</v>
      </c>
      <c r="X103" s="9" t="s">
        <v>288</v>
      </c>
      <c r="Y103" s="9" t="s">
        <v>293</v>
      </c>
      <c r="Z103" s="9" t="s">
        <v>543</v>
      </c>
      <c r="AA103" s="8" t="s">
        <v>222</v>
      </c>
      <c r="AB103" s="8"/>
    </row>
    <row r="104" spans="1:28" ht="36.75" customHeight="1">
      <c r="A104" s="18">
        <v>96</v>
      </c>
      <c r="B104" s="10" t="s">
        <v>157</v>
      </c>
      <c r="C104" s="11" t="s">
        <v>384</v>
      </c>
      <c r="D104" s="28" t="s">
        <v>116</v>
      </c>
      <c r="E104" s="11" t="s">
        <v>135</v>
      </c>
      <c r="F104" s="11" t="s">
        <v>129</v>
      </c>
      <c r="G104" s="56" t="s">
        <v>95</v>
      </c>
      <c r="H104" s="56" t="s">
        <v>141</v>
      </c>
      <c r="I104" s="9" t="s">
        <v>123</v>
      </c>
      <c r="J104" s="13">
        <v>19455</v>
      </c>
      <c r="K104" s="13">
        <v>158.93</v>
      </c>
      <c r="L104" s="72">
        <v>300</v>
      </c>
      <c r="M104" s="72">
        <f t="shared" si="6"/>
        <v>2.843601895734597</v>
      </c>
      <c r="N104" s="72"/>
      <c r="O104" s="72"/>
      <c r="P104" s="72"/>
      <c r="Q104" s="72"/>
      <c r="R104" s="72"/>
      <c r="S104" s="72"/>
      <c r="T104" s="9" t="s">
        <v>112</v>
      </c>
      <c r="U104" s="9" t="s">
        <v>103</v>
      </c>
      <c r="V104" s="9" t="s">
        <v>791</v>
      </c>
      <c r="W104" s="9" t="s">
        <v>585</v>
      </c>
      <c r="X104" s="9" t="s">
        <v>288</v>
      </c>
      <c r="Y104" s="9" t="s">
        <v>157</v>
      </c>
      <c r="Z104" s="9" t="s">
        <v>544</v>
      </c>
      <c r="AA104" s="8" t="s">
        <v>222</v>
      </c>
      <c r="AB104" s="35"/>
    </row>
    <row r="105" spans="1:29" ht="34.5" customHeight="1">
      <c r="A105" s="18">
        <v>97</v>
      </c>
      <c r="B105" s="10" t="s">
        <v>157</v>
      </c>
      <c r="C105" s="11" t="s">
        <v>384</v>
      </c>
      <c r="D105" s="28" t="s">
        <v>404</v>
      </c>
      <c r="E105" s="11" t="s">
        <v>368</v>
      </c>
      <c r="F105" s="11" t="s">
        <v>129</v>
      </c>
      <c r="G105" s="56" t="s">
        <v>128</v>
      </c>
      <c r="H105" s="56" t="s">
        <v>130</v>
      </c>
      <c r="I105" s="9" t="s">
        <v>123</v>
      </c>
      <c r="J105" s="13">
        <v>15492</v>
      </c>
      <c r="K105" s="13">
        <v>126.55</v>
      </c>
      <c r="L105" s="72">
        <v>3000</v>
      </c>
      <c r="M105" s="72">
        <f t="shared" si="6"/>
        <v>28.436018957345972</v>
      </c>
      <c r="N105" s="72"/>
      <c r="O105" s="72"/>
      <c r="P105" s="72"/>
      <c r="Q105" s="72"/>
      <c r="R105" s="72"/>
      <c r="S105" s="72"/>
      <c r="T105" s="9" t="s">
        <v>112</v>
      </c>
      <c r="U105" s="9" t="s">
        <v>103</v>
      </c>
      <c r="V105" s="9" t="s">
        <v>791</v>
      </c>
      <c r="W105" s="9" t="s">
        <v>585</v>
      </c>
      <c r="X105" s="9" t="s">
        <v>288</v>
      </c>
      <c r="Y105" s="9" t="s">
        <v>157</v>
      </c>
      <c r="Z105" s="9" t="s">
        <v>544</v>
      </c>
      <c r="AA105" s="8" t="s">
        <v>222</v>
      </c>
      <c r="AB105" s="35"/>
      <c r="AC105" s="1" t="s">
        <v>609</v>
      </c>
    </row>
    <row r="106" spans="1:28" ht="34.5" customHeight="1">
      <c r="A106" s="18">
        <v>98</v>
      </c>
      <c r="B106" s="10" t="s">
        <v>157</v>
      </c>
      <c r="C106" s="11" t="s">
        <v>384</v>
      </c>
      <c r="D106" s="28" t="s">
        <v>60</v>
      </c>
      <c r="E106" s="11" t="s">
        <v>369</v>
      </c>
      <c r="F106" s="11" t="s">
        <v>51</v>
      </c>
      <c r="G106" s="56" t="s">
        <v>128</v>
      </c>
      <c r="H106" s="56" t="s">
        <v>353</v>
      </c>
      <c r="I106" s="9" t="s">
        <v>123</v>
      </c>
      <c r="J106" s="13">
        <v>11943</v>
      </c>
      <c r="K106" s="13">
        <v>97.56</v>
      </c>
      <c r="L106" s="72">
        <v>600</v>
      </c>
      <c r="M106" s="72">
        <f t="shared" si="6"/>
        <v>5.687203791469194</v>
      </c>
      <c r="N106" s="72"/>
      <c r="O106" s="72"/>
      <c r="P106" s="72"/>
      <c r="Q106" s="72"/>
      <c r="R106" s="72"/>
      <c r="S106" s="72"/>
      <c r="T106" s="9" t="s">
        <v>112</v>
      </c>
      <c r="U106" s="9" t="s">
        <v>103</v>
      </c>
      <c r="V106" s="9" t="s">
        <v>791</v>
      </c>
      <c r="W106" s="9" t="s">
        <v>585</v>
      </c>
      <c r="X106" s="9" t="s">
        <v>288</v>
      </c>
      <c r="Y106" s="9" t="s">
        <v>157</v>
      </c>
      <c r="Z106" s="9" t="s">
        <v>544</v>
      </c>
      <c r="AA106" s="8" t="s">
        <v>222</v>
      </c>
      <c r="AB106" s="8"/>
    </row>
    <row r="107" spans="1:28" ht="39" customHeight="1">
      <c r="A107" s="18">
        <v>99</v>
      </c>
      <c r="B107" s="10" t="s">
        <v>157</v>
      </c>
      <c r="C107" s="11" t="s">
        <v>384</v>
      </c>
      <c r="D107" s="28" t="s">
        <v>61</v>
      </c>
      <c r="E107" s="11" t="s">
        <v>521</v>
      </c>
      <c r="F107" s="11" t="s">
        <v>51</v>
      </c>
      <c r="G107" s="56" t="s">
        <v>120</v>
      </c>
      <c r="H107" s="56" t="s">
        <v>142</v>
      </c>
      <c r="I107" s="9" t="s">
        <v>123</v>
      </c>
      <c r="J107" s="13">
        <v>23300</v>
      </c>
      <c r="K107" s="13">
        <v>190.34</v>
      </c>
      <c r="L107" s="72">
        <v>1100</v>
      </c>
      <c r="M107" s="72">
        <f t="shared" si="6"/>
        <v>10.42654028436019</v>
      </c>
      <c r="N107" s="163">
        <v>1456544.09</v>
      </c>
      <c r="O107" s="164" t="s">
        <v>751</v>
      </c>
      <c r="P107" s="163">
        <v>1456544.09</v>
      </c>
      <c r="Q107" s="163">
        <v>149222294</v>
      </c>
      <c r="R107" s="163" t="s">
        <v>751</v>
      </c>
      <c r="S107" s="163">
        <v>149222294</v>
      </c>
      <c r="T107" s="9" t="s">
        <v>112</v>
      </c>
      <c r="U107" s="9" t="s">
        <v>103</v>
      </c>
      <c r="V107" s="9" t="s">
        <v>791</v>
      </c>
      <c r="W107" s="9" t="s">
        <v>585</v>
      </c>
      <c r="X107" s="9" t="s">
        <v>288</v>
      </c>
      <c r="Y107" s="9" t="s">
        <v>157</v>
      </c>
      <c r="Z107" s="9" t="s">
        <v>544</v>
      </c>
      <c r="AA107" s="8" t="s">
        <v>222</v>
      </c>
      <c r="AB107" s="8"/>
    </row>
    <row r="108" spans="1:28" ht="34.5" customHeight="1">
      <c r="A108" s="18">
        <v>100</v>
      </c>
      <c r="B108" s="10" t="s">
        <v>157</v>
      </c>
      <c r="C108" s="10" t="s">
        <v>381</v>
      </c>
      <c r="D108" s="36"/>
      <c r="E108" s="11" t="s">
        <v>514</v>
      </c>
      <c r="F108" s="11" t="s">
        <v>440</v>
      </c>
      <c r="G108" s="56"/>
      <c r="H108" s="56"/>
      <c r="I108" s="12"/>
      <c r="J108" s="27"/>
      <c r="K108" s="27"/>
      <c r="L108" s="72">
        <v>1</v>
      </c>
      <c r="M108" s="72">
        <f t="shared" si="6"/>
        <v>0.009478672985781991</v>
      </c>
      <c r="N108" s="72"/>
      <c r="O108" s="72"/>
      <c r="P108" s="72"/>
      <c r="Q108" s="72"/>
      <c r="R108" s="72"/>
      <c r="S108" s="72"/>
      <c r="T108" s="9" t="s">
        <v>112</v>
      </c>
      <c r="U108" s="9" t="s">
        <v>103</v>
      </c>
      <c r="V108" s="9" t="s">
        <v>791</v>
      </c>
      <c r="W108" s="9" t="s">
        <v>584</v>
      </c>
      <c r="X108" s="9" t="s">
        <v>288</v>
      </c>
      <c r="Y108" s="9" t="s">
        <v>157</v>
      </c>
      <c r="Z108" s="9" t="s">
        <v>544</v>
      </c>
      <c r="AA108" s="8" t="s">
        <v>222</v>
      </c>
      <c r="AB108" s="8"/>
    </row>
    <row r="109" spans="1:28" ht="34.5" customHeight="1">
      <c r="A109" s="18">
        <v>101</v>
      </c>
      <c r="B109" s="10" t="s">
        <v>157</v>
      </c>
      <c r="C109" s="11" t="s">
        <v>381</v>
      </c>
      <c r="D109" s="14"/>
      <c r="E109" s="11" t="s">
        <v>266</v>
      </c>
      <c r="F109" s="11" t="s">
        <v>621</v>
      </c>
      <c r="G109" s="56" t="s">
        <v>283</v>
      </c>
      <c r="H109" s="56" t="s">
        <v>284</v>
      </c>
      <c r="I109" s="57" t="s">
        <v>383</v>
      </c>
      <c r="J109" s="136">
        <v>19.49</v>
      </c>
      <c r="K109" s="26"/>
      <c r="L109" s="72">
        <v>112</v>
      </c>
      <c r="M109" s="72">
        <f t="shared" si="6"/>
        <v>1.061611374407583</v>
      </c>
      <c r="N109" s="72"/>
      <c r="O109" s="72"/>
      <c r="P109" s="72"/>
      <c r="Q109" s="72"/>
      <c r="R109" s="72"/>
      <c r="S109" s="72"/>
      <c r="T109" s="9" t="s">
        <v>112</v>
      </c>
      <c r="U109" s="9" t="s">
        <v>103</v>
      </c>
      <c r="V109" s="9" t="s">
        <v>791</v>
      </c>
      <c r="W109" s="9" t="s">
        <v>584</v>
      </c>
      <c r="X109" s="9" t="s">
        <v>288</v>
      </c>
      <c r="Y109" s="9" t="s">
        <v>157</v>
      </c>
      <c r="Z109" s="9" t="s">
        <v>544</v>
      </c>
      <c r="AA109" s="8" t="s">
        <v>222</v>
      </c>
      <c r="AB109" s="8" t="s">
        <v>267</v>
      </c>
    </row>
    <row r="110" spans="1:28" ht="34.5" customHeight="1">
      <c r="A110" s="18">
        <v>102</v>
      </c>
      <c r="B110" s="10" t="s">
        <v>157</v>
      </c>
      <c r="C110" s="11" t="s">
        <v>381</v>
      </c>
      <c r="D110" s="14"/>
      <c r="E110" s="11" t="s">
        <v>332</v>
      </c>
      <c r="F110" s="11" t="s">
        <v>621</v>
      </c>
      <c r="G110" s="56" t="s">
        <v>282</v>
      </c>
      <c r="H110" s="56" t="s">
        <v>284</v>
      </c>
      <c r="I110" s="57" t="s">
        <v>383</v>
      </c>
      <c r="J110" s="136">
        <v>26.15</v>
      </c>
      <c r="K110" s="26"/>
      <c r="L110" s="72">
        <v>133.151</v>
      </c>
      <c r="M110" s="72">
        <f t="shared" si="6"/>
        <v>1.262094786729858</v>
      </c>
      <c r="N110" s="72"/>
      <c r="O110" s="72"/>
      <c r="P110" s="72"/>
      <c r="Q110" s="72"/>
      <c r="R110" s="72"/>
      <c r="S110" s="72"/>
      <c r="T110" s="9" t="s">
        <v>112</v>
      </c>
      <c r="U110" s="9" t="s">
        <v>103</v>
      </c>
      <c r="V110" s="9" t="s">
        <v>791</v>
      </c>
      <c r="W110" s="9" t="s">
        <v>584</v>
      </c>
      <c r="X110" s="9" t="s">
        <v>288</v>
      </c>
      <c r="Y110" s="9" t="s">
        <v>157</v>
      </c>
      <c r="Z110" s="9" t="s">
        <v>544</v>
      </c>
      <c r="AA110" s="8" t="s">
        <v>222</v>
      </c>
      <c r="AB110" s="8" t="s">
        <v>285</v>
      </c>
    </row>
    <row r="111" spans="1:28" ht="34.5" customHeight="1">
      <c r="A111" s="18">
        <v>103</v>
      </c>
      <c r="B111" s="10" t="s">
        <v>157</v>
      </c>
      <c r="C111" s="11" t="s">
        <v>384</v>
      </c>
      <c r="D111" s="14"/>
      <c r="E111" s="76" t="s">
        <v>321</v>
      </c>
      <c r="F111" s="11" t="s">
        <v>51</v>
      </c>
      <c r="G111" s="56"/>
      <c r="H111" s="56"/>
      <c r="I111" s="57"/>
      <c r="J111" s="137"/>
      <c r="K111" s="26"/>
      <c r="L111" s="72">
        <v>200</v>
      </c>
      <c r="M111" s="72">
        <f t="shared" si="6"/>
        <v>1.8957345971563981</v>
      </c>
      <c r="N111" s="72"/>
      <c r="O111" s="72"/>
      <c r="P111" s="72"/>
      <c r="Q111" s="72"/>
      <c r="R111" s="72"/>
      <c r="S111" s="72"/>
      <c r="T111" s="9" t="s">
        <v>112</v>
      </c>
      <c r="U111" s="9" t="s">
        <v>103</v>
      </c>
      <c r="V111" s="9" t="s">
        <v>791</v>
      </c>
      <c r="W111" s="9" t="s">
        <v>585</v>
      </c>
      <c r="X111" s="9" t="s">
        <v>288</v>
      </c>
      <c r="Y111" s="9" t="s">
        <v>157</v>
      </c>
      <c r="Z111" s="9" t="s">
        <v>544</v>
      </c>
      <c r="AA111" s="8" t="s">
        <v>222</v>
      </c>
      <c r="AB111" s="8" t="s">
        <v>320</v>
      </c>
    </row>
    <row r="112" spans="1:28" ht="34.5" customHeight="1">
      <c r="A112" s="18">
        <v>104</v>
      </c>
      <c r="B112" s="10" t="s">
        <v>131</v>
      </c>
      <c r="C112" s="11" t="s">
        <v>384</v>
      </c>
      <c r="D112" s="45"/>
      <c r="E112" s="11" t="s">
        <v>471</v>
      </c>
      <c r="F112" s="11" t="s">
        <v>413</v>
      </c>
      <c r="G112" s="56"/>
      <c r="H112" s="56"/>
      <c r="I112" s="14"/>
      <c r="J112" s="15"/>
      <c r="K112" s="15"/>
      <c r="L112" s="72">
        <v>121.624</v>
      </c>
      <c r="M112" s="72">
        <f t="shared" si="6"/>
        <v>1.1528341232227488</v>
      </c>
      <c r="N112" s="72"/>
      <c r="O112" s="72"/>
      <c r="P112" s="72"/>
      <c r="Q112" s="72"/>
      <c r="R112" s="72"/>
      <c r="S112" s="72"/>
      <c r="T112" s="9" t="s">
        <v>112</v>
      </c>
      <c r="U112" s="9" t="s">
        <v>103</v>
      </c>
      <c r="V112" s="9" t="s">
        <v>791</v>
      </c>
      <c r="W112" s="9" t="s">
        <v>585</v>
      </c>
      <c r="X112" s="9" t="s">
        <v>288</v>
      </c>
      <c r="Y112" s="9" t="s">
        <v>436</v>
      </c>
      <c r="Z112" s="9" t="s">
        <v>543</v>
      </c>
      <c r="AA112" s="8" t="s">
        <v>222</v>
      </c>
      <c r="AB112" s="8"/>
    </row>
    <row r="113" spans="1:28" ht="34.5" customHeight="1">
      <c r="A113" s="18">
        <v>105</v>
      </c>
      <c r="B113" s="10" t="s">
        <v>153</v>
      </c>
      <c r="C113" s="11" t="s">
        <v>384</v>
      </c>
      <c r="D113" s="28" t="s">
        <v>425</v>
      </c>
      <c r="E113" s="11" t="s">
        <v>616</v>
      </c>
      <c r="F113" s="19" t="s">
        <v>50</v>
      </c>
      <c r="G113" s="56" t="s">
        <v>192</v>
      </c>
      <c r="H113" s="56" t="s">
        <v>193</v>
      </c>
      <c r="I113" s="55" t="s">
        <v>401</v>
      </c>
      <c r="J113" s="13">
        <v>68</v>
      </c>
      <c r="K113" s="13">
        <v>76.05</v>
      </c>
      <c r="L113" s="72">
        <v>200</v>
      </c>
      <c r="M113" s="72">
        <f t="shared" si="6"/>
        <v>1.8957345971563981</v>
      </c>
      <c r="N113" s="72"/>
      <c r="O113" s="72"/>
      <c r="P113" s="72"/>
      <c r="Q113" s="72"/>
      <c r="R113" s="72"/>
      <c r="S113" s="72"/>
      <c r="T113" s="9" t="s">
        <v>112</v>
      </c>
      <c r="U113" s="9" t="s">
        <v>103</v>
      </c>
      <c r="V113" s="9" t="s">
        <v>791</v>
      </c>
      <c r="W113" s="9" t="s">
        <v>584</v>
      </c>
      <c r="X113" s="9" t="s">
        <v>289</v>
      </c>
      <c r="Y113" s="9" t="s">
        <v>436</v>
      </c>
      <c r="Z113" s="9" t="s">
        <v>544</v>
      </c>
      <c r="AA113" s="8" t="s">
        <v>222</v>
      </c>
      <c r="AB113" s="8"/>
    </row>
    <row r="114" spans="1:28" ht="34.5" customHeight="1">
      <c r="A114" s="18">
        <v>106</v>
      </c>
      <c r="B114" s="10" t="s">
        <v>153</v>
      </c>
      <c r="C114" s="11" t="s">
        <v>381</v>
      </c>
      <c r="D114" s="28" t="s">
        <v>47</v>
      </c>
      <c r="E114" s="11" t="s">
        <v>520</v>
      </c>
      <c r="F114" s="11" t="s">
        <v>413</v>
      </c>
      <c r="G114" s="56" t="s">
        <v>48</v>
      </c>
      <c r="H114" s="56" t="s">
        <v>74</v>
      </c>
      <c r="I114" s="9" t="s">
        <v>401</v>
      </c>
      <c r="J114" s="13">
        <v>2.5</v>
      </c>
      <c r="K114" s="13">
        <v>3.05</v>
      </c>
      <c r="L114" s="72">
        <v>47</v>
      </c>
      <c r="M114" s="72">
        <f t="shared" si="6"/>
        <v>0.44549763033175355</v>
      </c>
      <c r="N114" s="72"/>
      <c r="O114" s="72"/>
      <c r="P114" s="72"/>
      <c r="Q114" s="72"/>
      <c r="R114" s="72"/>
      <c r="S114" s="72"/>
      <c r="T114" s="9" t="s">
        <v>112</v>
      </c>
      <c r="U114" s="9" t="s">
        <v>103</v>
      </c>
      <c r="V114" s="9" t="s">
        <v>791</v>
      </c>
      <c r="W114" s="9" t="s">
        <v>585</v>
      </c>
      <c r="X114" s="9" t="s">
        <v>288</v>
      </c>
      <c r="Y114" s="9" t="s">
        <v>436</v>
      </c>
      <c r="Z114" s="9" t="s">
        <v>544</v>
      </c>
      <c r="AA114" s="8" t="s">
        <v>222</v>
      </c>
      <c r="AB114" s="8"/>
    </row>
    <row r="115" spans="1:28" ht="34.5" customHeight="1">
      <c r="A115" s="18">
        <v>107</v>
      </c>
      <c r="B115" s="10" t="s">
        <v>153</v>
      </c>
      <c r="C115" s="11" t="s">
        <v>384</v>
      </c>
      <c r="D115" s="28" t="s">
        <v>527</v>
      </c>
      <c r="E115" s="11" t="s">
        <v>618</v>
      </c>
      <c r="F115" s="11" t="s">
        <v>412</v>
      </c>
      <c r="G115" s="56" t="s">
        <v>501</v>
      </c>
      <c r="H115" s="56" t="s">
        <v>74</v>
      </c>
      <c r="I115" s="9" t="s">
        <v>401</v>
      </c>
      <c r="J115" s="13">
        <v>11</v>
      </c>
      <c r="K115" s="26">
        <v>13371050.06721627</v>
      </c>
      <c r="L115" s="72">
        <v>150</v>
      </c>
      <c r="M115" s="72">
        <f t="shared" si="6"/>
        <v>1.4218009478672986</v>
      </c>
      <c r="N115" s="72"/>
      <c r="O115" s="72"/>
      <c r="P115" s="72"/>
      <c r="Q115" s="72"/>
      <c r="R115" s="72"/>
      <c r="S115" s="72"/>
      <c r="T115" s="9" t="s">
        <v>112</v>
      </c>
      <c r="U115" s="9" t="s">
        <v>103</v>
      </c>
      <c r="V115" s="9" t="s">
        <v>791</v>
      </c>
      <c r="W115" s="9" t="s">
        <v>584</v>
      </c>
      <c r="X115" s="9" t="s">
        <v>288</v>
      </c>
      <c r="Y115" s="9" t="s">
        <v>436</v>
      </c>
      <c r="Z115" s="9" t="s">
        <v>544</v>
      </c>
      <c r="AA115" s="8" t="s">
        <v>222</v>
      </c>
      <c r="AB115" s="8"/>
    </row>
    <row r="116" spans="1:28" ht="34.5" customHeight="1">
      <c r="A116" s="18">
        <v>108</v>
      </c>
      <c r="B116" s="10" t="s">
        <v>153</v>
      </c>
      <c r="C116" s="11" t="s">
        <v>384</v>
      </c>
      <c r="D116" s="28" t="s">
        <v>251</v>
      </c>
      <c r="E116" s="11" t="s">
        <v>330</v>
      </c>
      <c r="F116" s="11" t="s">
        <v>413</v>
      </c>
      <c r="G116" s="56" t="s">
        <v>252</v>
      </c>
      <c r="H116" s="56" t="s">
        <v>253</v>
      </c>
      <c r="I116" s="9"/>
      <c r="J116" s="13"/>
      <c r="K116" s="26"/>
      <c r="L116" s="72">
        <v>151.7</v>
      </c>
      <c r="M116" s="72">
        <f t="shared" si="6"/>
        <v>1.4379146919431278</v>
      </c>
      <c r="N116" s="72"/>
      <c r="O116" s="72"/>
      <c r="P116" s="72"/>
      <c r="Q116" s="72"/>
      <c r="R116" s="72"/>
      <c r="S116" s="72"/>
      <c r="T116" s="9" t="s">
        <v>112</v>
      </c>
      <c r="U116" s="9" t="s">
        <v>103</v>
      </c>
      <c r="V116" s="9" t="s">
        <v>791</v>
      </c>
      <c r="W116" s="9" t="s">
        <v>585</v>
      </c>
      <c r="X116" s="9" t="s">
        <v>288</v>
      </c>
      <c r="Y116" s="9" t="s">
        <v>436</v>
      </c>
      <c r="Z116" s="9" t="s">
        <v>544</v>
      </c>
      <c r="AA116" s="8" t="s">
        <v>222</v>
      </c>
      <c r="AB116" s="8"/>
    </row>
    <row r="117" spans="1:28" ht="34.5" customHeight="1">
      <c r="A117" s="18">
        <v>109</v>
      </c>
      <c r="B117" s="10" t="s">
        <v>154</v>
      </c>
      <c r="C117" s="11" t="s">
        <v>384</v>
      </c>
      <c r="D117" s="28"/>
      <c r="E117" s="11" t="s">
        <v>471</v>
      </c>
      <c r="F117" s="11" t="s">
        <v>413</v>
      </c>
      <c r="G117" s="56"/>
      <c r="H117" s="56"/>
      <c r="I117" s="9"/>
      <c r="J117" s="13"/>
      <c r="K117" s="26"/>
      <c r="L117" s="72">
        <v>121.676</v>
      </c>
      <c r="M117" s="72">
        <f t="shared" si="6"/>
        <v>1.1533270142180094</v>
      </c>
      <c r="N117" s="72"/>
      <c r="O117" s="72"/>
      <c r="P117" s="72"/>
      <c r="Q117" s="72"/>
      <c r="R117" s="72"/>
      <c r="S117" s="72"/>
      <c r="T117" s="9" t="s">
        <v>112</v>
      </c>
      <c r="U117" s="9" t="s">
        <v>103</v>
      </c>
      <c r="V117" s="9" t="s">
        <v>791</v>
      </c>
      <c r="W117" s="9" t="s">
        <v>585</v>
      </c>
      <c r="X117" s="9" t="s">
        <v>288</v>
      </c>
      <c r="Y117" s="9" t="s">
        <v>436</v>
      </c>
      <c r="Z117" s="9" t="s">
        <v>544</v>
      </c>
      <c r="AA117" s="8" t="s">
        <v>222</v>
      </c>
      <c r="AB117" s="8"/>
    </row>
    <row r="118" spans="1:28" ht="34.5" customHeight="1">
      <c r="A118" s="18">
        <v>110</v>
      </c>
      <c r="B118" s="10" t="s">
        <v>154</v>
      </c>
      <c r="C118" s="11" t="s">
        <v>381</v>
      </c>
      <c r="D118" s="38">
        <v>200566380</v>
      </c>
      <c r="E118" s="11" t="s">
        <v>510</v>
      </c>
      <c r="F118" s="11" t="s">
        <v>164</v>
      </c>
      <c r="G118" s="63" t="s">
        <v>516</v>
      </c>
      <c r="H118" s="63" t="s">
        <v>139</v>
      </c>
      <c r="I118" s="54" t="s">
        <v>401</v>
      </c>
      <c r="J118" s="13">
        <v>15</v>
      </c>
      <c r="K118" s="13">
        <v>16.78</v>
      </c>
      <c r="L118" s="72">
        <v>50</v>
      </c>
      <c r="M118" s="72">
        <f t="shared" si="6"/>
        <v>0.47393364928909953</v>
      </c>
      <c r="N118" s="72"/>
      <c r="O118" s="72"/>
      <c r="P118" s="72"/>
      <c r="Q118" s="72"/>
      <c r="R118" s="72"/>
      <c r="S118" s="72"/>
      <c r="T118" s="9" t="s">
        <v>112</v>
      </c>
      <c r="U118" s="9" t="s">
        <v>103</v>
      </c>
      <c r="V118" s="9" t="s">
        <v>791</v>
      </c>
      <c r="W118" s="9" t="s">
        <v>584</v>
      </c>
      <c r="X118" s="9" t="s">
        <v>288</v>
      </c>
      <c r="Y118" s="9" t="s">
        <v>436</v>
      </c>
      <c r="Z118" s="9" t="s">
        <v>544</v>
      </c>
      <c r="AA118" s="8" t="s">
        <v>222</v>
      </c>
      <c r="AB118" s="8"/>
    </row>
    <row r="119" spans="1:28" ht="34.5" customHeight="1">
      <c r="A119" s="18">
        <v>111</v>
      </c>
      <c r="B119" s="10" t="s">
        <v>154</v>
      </c>
      <c r="C119" s="11" t="s">
        <v>384</v>
      </c>
      <c r="D119" s="38" t="s">
        <v>420</v>
      </c>
      <c r="E119" s="11" t="s">
        <v>515</v>
      </c>
      <c r="F119" s="11" t="s">
        <v>51</v>
      </c>
      <c r="G119" s="56" t="s">
        <v>67</v>
      </c>
      <c r="H119" s="56" t="s">
        <v>139</v>
      </c>
      <c r="I119" s="9" t="s">
        <v>401</v>
      </c>
      <c r="J119" s="13">
        <v>11.291</v>
      </c>
      <c r="K119" s="13">
        <v>12.63</v>
      </c>
      <c r="L119" s="72">
        <v>250</v>
      </c>
      <c r="M119" s="72">
        <f t="shared" si="6"/>
        <v>2.3696682464454977</v>
      </c>
      <c r="N119" s="72"/>
      <c r="O119" s="72"/>
      <c r="P119" s="72"/>
      <c r="Q119" s="72"/>
      <c r="R119" s="72"/>
      <c r="S119" s="72"/>
      <c r="T119" s="9" t="s">
        <v>112</v>
      </c>
      <c r="U119" s="9" t="s">
        <v>103</v>
      </c>
      <c r="V119" s="9" t="s">
        <v>791</v>
      </c>
      <c r="W119" s="9" t="s">
        <v>585</v>
      </c>
      <c r="X119" s="9" t="s">
        <v>288</v>
      </c>
      <c r="Y119" s="9" t="s">
        <v>436</v>
      </c>
      <c r="Z119" s="9" t="s">
        <v>544</v>
      </c>
      <c r="AA119" s="8" t="s">
        <v>222</v>
      </c>
      <c r="AB119" s="8"/>
    </row>
    <row r="120" spans="1:28" ht="34.5" customHeight="1">
      <c r="A120" s="18">
        <v>112</v>
      </c>
      <c r="B120" s="10" t="s">
        <v>154</v>
      </c>
      <c r="C120" s="11" t="s">
        <v>384</v>
      </c>
      <c r="D120" s="38" t="s">
        <v>85</v>
      </c>
      <c r="E120" s="11" t="s">
        <v>104</v>
      </c>
      <c r="F120" s="11" t="s">
        <v>413</v>
      </c>
      <c r="G120" s="56" t="s">
        <v>97</v>
      </c>
      <c r="H120" s="56" t="s">
        <v>98</v>
      </c>
      <c r="I120" s="12" t="s">
        <v>401</v>
      </c>
      <c r="J120" s="13">
        <v>97.08</v>
      </c>
      <c r="K120" s="13">
        <v>108.57</v>
      </c>
      <c r="L120" s="72">
        <v>1690</v>
      </c>
      <c r="M120" s="72">
        <f aca="true" t="shared" si="7" ref="M120:M141">L120/105.5</f>
        <v>16.018957345971565</v>
      </c>
      <c r="N120" s="72"/>
      <c r="O120" s="72"/>
      <c r="P120" s="72"/>
      <c r="Q120" s="72"/>
      <c r="R120" s="72"/>
      <c r="S120" s="72"/>
      <c r="T120" s="9" t="s">
        <v>112</v>
      </c>
      <c r="U120" s="9" t="s">
        <v>103</v>
      </c>
      <c r="V120" s="9" t="s">
        <v>791</v>
      </c>
      <c r="W120" s="9" t="s">
        <v>585</v>
      </c>
      <c r="X120" s="9" t="s">
        <v>288</v>
      </c>
      <c r="Y120" s="9" t="s">
        <v>436</v>
      </c>
      <c r="Z120" s="9" t="s">
        <v>544</v>
      </c>
      <c r="AA120" s="8" t="s">
        <v>222</v>
      </c>
      <c r="AB120" s="8"/>
    </row>
    <row r="121" spans="1:28" ht="34.5" customHeight="1">
      <c r="A121" s="18">
        <v>113</v>
      </c>
      <c r="B121" s="10" t="s">
        <v>160</v>
      </c>
      <c r="C121" s="11" t="s">
        <v>381</v>
      </c>
      <c r="D121" s="28" t="s">
        <v>503</v>
      </c>
      <c r="E121" s="11" t="s">
        <v>372</v>
      </c>
      <c r="F121" s="11" t="s">
        <v>118</v>
      </c>
      <c r="G121" s="56" t="s">
        <v>94</v>
      </c>
      <c r="H121" s="56" t="s">
        <v>96</v>
      </c>
      <c r="I121" s="9" t="s">
        <v>397</v>
      </c>
      <c r="J121" s="13">
        <v>25</v>
      </c>
      <c r="K121" s="13">
        <v>3.18</v>
      </c>
      <c r="L121" s="72">
        <v>30</v>
      </c>
      <c r="M121" s="72">
        <f t="shared" si="7"/>
        <v>0.2843601895734597</v>
      </c>
      <c r="N121" s="72"/>
      <c r="O121" s="72"/>
      <c r="P121" s="72"/>
      <c r="Q121" s="72"/>
      <c r="R121" s="72"/>
      <c r="S121" s="72"/>
      <c r="T121" s="9" t="s">
        <v>112</v>
      </c>
      <c r="U121" s="9" t="s">
        <v>103</v>
      </c>
      <c r="V121" s="9" t="s">
        <v>791</v>
      </c>
      <c r="W121" s="9" t="s">
        <v>584</v>
      </c>
      <c r="X121" s="9" t="s">
        <v>288</v>
      </c>
      <c r="Y121" s="9" t="s">
        <v>436</v>
      </c>
      <c r="Z121" s="9" t="s">
        <v>544</v>
      </c>
      <c r="AA121" s="8" t="s">
        <v>222</v>
      </c>
      <c r="AB121" s="8"/>
    </row>
    <row r="122" spans="1:28" ht="34.5" customHeight="1">
      <c r="A122" s="18">
        <v>114</v>
      </c>
      <c r="B122" s="10" t="s">
        <v>399</v>
      </c>
      <c r="C122" s="11" t="s">
        <v>381</v>
      </c>
      <c r="D122" s="28"/>
      <c r="E122" s="11" t="s">
        <v>302</v>
      </c>
      <c r="F122" s="11" t="s">
        <v>92</v>
      </c>
      <c r="G122" s="56" t="s">
        <v>45</v>
      </c>
      <c r="H122" s="56" t="s">
        <v>46</v>
      </c>
      <c r="I122" s="9" t="s">
        <v>383</v>
      </c>
      <c r="J122" s="13">
        <v>13.133</v>
      </c>
      <c r="K122" s="13">
        <v>13.133</v>
      </c>
      <c r="L122" s="72">
        <v>60</v>
      </c>
      <c r="M122" s="72">
        <f t="shared" si="7"/>
        <v>0.5687203791469194</v>
      </c>
      <c r="N122" s="72"/>
      <c r="O122" s="72"/>
      <c r="P122" s="72"/>
      <c r="Q122" s="72"/>
      <c r="R122" s="72"/>
      <c r="S122" s="72"/>
      <c r="T122" s="9" t="s">
        <v>56</v>
      </c>
      <c r="U122" s="9" t="s">
        <v>103</v>
      </c>
      <c r="V122" s="9" t="s">
        <v>791</v>
      </c>
      <c r="W122" s="9" t="s">
        <v>584</v>
      </c>
      <c r="X122" s="9" t="s">
        <v>288</v>
      </c>
      <c r="Y122" s="9" t="s">
        <v>436</v>
      </c>
      <c r="Z122" s="9" t="s">
        <v>544</v>
      </c>
      <c r="AA122" s="8" t="s">
        <v>222</v>
      </c>
      <c r="AB122" s="8"/>
    </row>
    <row r="123" spans="1:28" ht="34.5" customHeight="1">
      <c r="A123" s="18">
        <v>115</v>
      </c>
      <c r="B123" s="10" t="s">
        <v>399</v>
      </c>
      <c r="C123" s="11" t="s">
        <v>381</v>
      </c>
      <c r="D123" s="28" t="s">
        <v>450</v>
      </c>
      <c r="E123" s="11" t="s">
        <v>180</v>
      </c>
      <c r="F123" s="11" t="s">
        <v>92</v>
      </c>
      <c r="G123" s="56" t="s">
        <v>134</v>
      </c>
      <c r="H123" s="56" t="s">
        <v>46</v>
      </c>
      <c r="I123" s="9" t="s">
        <v>383</v>
      </c>
      <c r="J123" s="13">
        <v>23.1</v>
      </c>
      <c r="K123" s="13">
        <v>23.1</v>
      </c>
      <c r="L123" s="72">
        <v>239.038</v>
      </c>
      <c r="M123" s="72">
        <f t="shared" si="7"/>
        <v>2.2657630331753555</v>
      </c>
      <c r="N123" s="163" t="s">
        <v>751</v>
      </c>
      <c r="O123" s="164">
        <v>705008</v>
      </c>
      <c r="P123" s="163">
        <v>705008</v>
      </c>
      <c r="Q123" s="163" t="s">
        <v>751</v>
      </c>
      <c r="R123" s="163">
        <v>73775550</v>
      </c>
      <c r="S123" s="163">
        <v>73775550</v>
      </c>
      <c r="T123" s="9" t="s">
        <v>56</v>
      </c>
      <c r="U123" s="9" t="s">
        <v>103</v>
      </c>
      <c r="V123" s="9" t="s">
        <v>791</v>
      </c>
      <c r="W123" s="9" t="s">
        <v>584</v>
      </c>
      <c r="X123" s="9" t="s">
        <v>288</v>
      </c>
      <c r="Y123" s="9" t="s">
        <v>436</v>
      </c>
      <c r="Z123" s="9" t="s">
        <v>544</v>
      </c>
      <c r="AA123" s="8" t="s">
        <v>222</v>
      </c>
      <c r="AB123" s="8"/>
    </row>
    <row r="124" spans="1:28" ht="34.5" customHeight="1">
      <c r="A124" s="18">
        <v>116</v>
      </c>
      <c r="B124" s="10" t="s">
        <v>399</v>
      </c>
      <c r="C124" s="11" t="s">
        <v>381</v>
      </c>
      <c r="D124" s="28"/>
      <c r="E124" s="11" t="s">
        <v>443</v>
      </c>
      <c r="F124" s="11" t="s">
        <v>194</v>
      </c>
      <c r="G124" s="56"/>
      <c r="H124" s="56"/>
      <c r="I124" s="9"/>
      <c r="J124" s="13"/>
      <c r="K124" s="13"/>
      <c r="L124" s="72">
        <v>30</v>
      </c>
      <c r="M124" s="72">
        <f t="shared" si="7"/>
        <v>0.2843601895734597</v>
      </c>
      <c r="N124" s="72"/>
      <c r="O124" s="72"/>
      <c r="P124" s="72"/>
      <c r="Q124" s="72"/>
      <c r="R124" s="72"/>
      <c r="S124" s="72"/>
      <c r="T124" s="9" t="s">
        <v>56</v>
      </c>
      <c r="U124" s="9" t="s">
        <v>103</v>
      </c>
      <c r="V124" s="9" t="s">
        <v>791</v>
      </c>
      <c r="W124" s="9" t="s">
        <v>584</v>
      </c>
      <c r="X124" s="9" t="s">
        <v>288</v>
      </c>
      <c r="Y124" s="9" t="s">
        <v>436</v>
      </c>
      <c r="Z124" s="9" t="s">
        <v>544</v>
      </c>
      <c r="AA124" s="8" t="s">
        <v>222</v>
      </c>
      <c r="AB124" s="8"/>
    </row>
    <row r="125" spans="1:28" ht="34.5" customHeight="1">
      <c r="A125" s="18">
        <v>117</v>
      </c>
      <c r="B125" s="10" t="s">
        <v>399</v>
      </c>
      <c r="C125" s="11" t="s">
        <v>381</v>
      </c>
      <c r="D125" s="28"/>
      <c r="E125" s="11" t="s">
        <v>444</v>
      </c>
      <c r="F125" s="11" t="s">
        <v>194</v>
      </c>
      <c r="G125" s="56"/>
      <c r="H125" s="56"/>
      <c r="I125" s="9"/>
      <c r="J125" s="13"/>
      <c r="K125" s="13"/>
      <c r="L125" s="72">
        <v>30</v>
      </c>
      <c r="M125" s="72">
        <f t="shared" si="7"/>
        <v>0.2843601895734597</v>
      </c>
      <c r="N125" s="72"/>
      <c r="O125" s="72"/>
      <c r="P125" s="72"/>
      <c r="Q125" s="72"/>
      <c r="R125" s="72"/>
      <c r="S125" s="72"/>
      <c r="T125" s="9" t="s">
        <v>56</v>
      </c>
      <c r="U125" s="9" t="s">
        <v>103</v>
      </c>
      <c r="V125" s="9" t="s">
        <v>791</v>
      </c>
      <c r="W125" s="9" t="s">
        <v>584</v>
      </c>
      <c r="X125" s="9" t="s">
        <v>288</v>
      </c>
      <c r="Y125" s="9" t="s">
        <v>436</v>
      </c>
      <c r="Z125" s="9" t="s">
        <v>544</v>
      </c>
      <c r="AA125" s="8" t="s">
        <v>222</v>
      </c>
      <c r="AB125" s="8"/>
    </row>
    <row r="126" spans="1:28" ht="34.5" customHeight="1">
      <c r="A126" s="18">
        <v>118</v>
      </c>
      <c r="B126" s="10" t="s">
        <v>399</v>
      </c>
      <c r="C126" s="11" t="s">
        <v>381</v>
      </c>
      <c r="D126" s="28" t="s">
        <v>100</v>
      </c>
      <c r="E126" s="11" t="s">
        <v>374</v>
      </c>
      <c r="F126" s="11" t="s">
        <v>194</v>
      </c>
      <c r="G126" s="56" t="s">
        <v>172</v>
      </c>
      <c r="H126" s="56"/>
      <c r="I126" s="9" t="s">
        <v>383</v>
      </c>
      <c r="J126" s="13">
        <v>13.819</v>
      </c>
      <c r="K126" s="13">
        <v>13.819</v>
      </c>
      <c r="L126" s="72">
        <v>20</v>
      </c>
      <c r="M126" s="72">
        <f t="shared" si="7"/>
        <v>0.1895734597156398</v>
      </c>
      <c r="N126" s="72"/>
      <c r="O126" s="72"/>
      <c r="P126" s="72"/>
      <c r="Q126" s="72"/>
      <c r="R126" s="72"/>
      <c r="S126" s="72"/>
      <c r="T126" s="9" t="s">
        <v>56</v>
      </c>
      <c r="U126" s="9" t="s">
        <v>103</v>
      </c>
      <c r="V126" s="9" t="s">
        <v>791</v>
      </c>
      <c r="W126" s="9" t="s">
        <v>584</v>
      </c>
      <c r="X126" s="9" t="s">
        <v>288</v>
      </c>
      <c r="Y126" s="9" t="s">
        <v>436</v>
      </c>
      <c r="Z126" s="9" t="s">
        <v>544</v>
      </c>
      <c r="AA126" s="8" t="s">
        <v>222</v>
      </c>
      <c r="AB126" s="8"/>
    </row>
    <row r="127" spans="1:28" ht="34.5" customHeight="1">
      <c r="A127" s="18">
        <v>119</v>
      </c>
      <c r="B127" s="10" t="s">
        <v>399</v>
      </c>
      <c r="C127" s="11" t="s">
        <v>381</v>
      </c>
      <c r="D127" s="28" t="s">
        <v>99</v>
      </c>
      <c r="E127" s="11" t="s">
        <v>195</v>
      </c>
      <c r="F127" s="11" t="s">
        <v>194</v>
      </c>
      <c r="G127" s="56" t="s">
        <v>171</v>
      </c>
      <c r="H127" s="56"/>
      <c r="I127" s="9" t="s">
        <v>383</v>
      </c>
      <c r="J127" s="13">
        <v>14.001</v>
      </c>
      <c r="K127" s="13">
        <v>14.001</v>
      </c>
      <c r="L127" s="72">
        <v>25</v>
      </c>
      <c r="M127" s="72">
        <f t="shared" si="7"/>
        <v>0.23696682464454977</v>
      </c>
      <c r="N127" s="72"/>
      <c r="O127" s="72"/>
      <c r="P127" s="72"/>
      <c r="Q127" s="72"/>
      <c r="R127" s="72"/>
      <c r="S127" s="72"/>
      <c r="T127" s="9" t="s">
        <v>56</v>
      </c>
      <c r="U127" s="9" t="s">
        <v>103</v>
      </c>
      <c r="V127" s="9" t="s">
        <v>791</v>
      </c>
      <c r="W127" s="9" t="s">
        <v>584</v>
      </c>
      <c r="X127" s="9" t="s">
        <v>288</v>
      </c>
      <c r="Y127" s="9" t="s">
        <v>436</v>
      </c>
      <c r="Z127" s="9" t="s">
        <v>544</v>
      </c>
      <c r="AA127" s="8" t="s">
        <v>222</v>
      </c>
      <c r="AB127" s="8"/>
    </row>
    <row r="128" spans="1:28" ht="34.5" customHeight="1">
      <c r="A128" s="18">
        <v>120</v>
      </c>
      <c r="B128" s="10" t="s">
        <v>399</v>
      </c>
      <c r="C128" s="11" t="s">
        <v>381</v>
      </c>
      <c r="D128" s="14"/>
      <c r="E128" s="11" t="s">
        <v>470</v>
      </c>
      <c r="F128" s="11" t="s">
        <v>413</v>
      </c>
      <c r="G128" s="56" t="s">
        <v>43</v>
      </c>
      <c r="H128" s="56" t="s">
        <v>44</v>
      </c>
      <c r="I128" s="14" t="s">
        <v>383</v>
      </c>
      <c r="J128" s="13">
        <v>72</v>
      </c>
      <c r="K128" s="13">
        <v>72</v>
      </c>
      <c r="L128" s="72">
        <v>1411</v>
      </c>
      <c r="M128" s="72">
        <f t="shared" si="7"/>
        <v>13.374407582938389</v>
      </c>
      <c r="N128" s="72"/>
      <c r="O128" s="72"/>
      <c r="P128" s="72"/>
      <c r="Q128" s="72"/>
      <c r="R128" s="72"/>
      <c r="S128" s="72"/>
      <c r="T128" s="9" t="s">
        <v>56</v>
      </c>
      <c r="U128" s="9" t="s">
        <v>103</v>
      </c>
      <c r="V128" s="9" t="s">
        <v>791</v>
      </c>
      <c r="W128" s="9" t="s">
        <v>585</v>
      </c>
      <c r="X128" s="9" t="s">
        <v>288</v>
      </c>
      <c r="Y128" s="9" t="s">
        <v>436</v>
      </c>
      <c r="Z128" s="9" t="s">
        <v>544</v>
      </c>
      <c r="AA128" s="8" t="s">
        <v>222</v>
      </c>
      <c r="AB128" s="8"/>
    </row>
    <row r="129" spans="1:28" ht="27" customHeight="1">
      <c r="A129" s="18">
        <v>121</v>
      </c>
      <c r="B129" s="10" t="s">
        <v>399</v>
      </c>
      <c r="C129" s="11" t="s">
        <v>381</v>
      </c>
      <c r="D129" s="28" t="s">
        <v>77</v>
      </c>
      <c r="E129" s="11" t="s">
        <v>170</v>
      </c>
      <c r="F129" s="11" t="s">
        <v>412</v>
      </c>
      <c r="G129" s="56" t="s">
        <v>41</v>
      </c>
      <c r="H129" s="56" t="s">
        <v>595</v>
      </c>
      <c r="I129" s="9" t="s">
        <v>383</v>
      </c>
      <c r="J129" s="13">
        <v>40</v>
      </c>
      <c r="K129" s="13">
        <v>40</v>
      </c>
      <c r="L129" s="72">
        <v>100</v>
      </c>
      <c r="M129" s="72">
        <f t="shared" si="7"/>
        <v>0.9478672985781991</v>
      </c>
      <c r="N129" s="72"/>
      <c r="O129" s="72"/>
      <c r="P129" s="72"/>
      <c r="Q129" s="72"/>
      <c r="R129" s="72"/>
      <c r="S129" s="72"/>
      <c r="T129" s="9" t="s">
        <v>56</v>
      </c>
      <c r="U129" s="9" t="s">
        <v>103</v>
      </c>
      <c r="V129" s="9" t="s">
        <v>791</v>
      </c>
      <c r="W129" s="9" t="s">
        <v>584</v>
      </c>
      <c r="X129" s="9" t="s">
        <v>288</v>
      </c>
      <c r="Y129" s="9" t="s">
        <v>436</v>
      </c>
      <c r="Z129" s="9" t="s">
        <v>544</v>
      </c>
      <c r="AA129" s="8" t="s">
        <v>222</v>
      </c>
      <c r="AB129" s="8"/>
    </row>
    <row r="130" spans="1:29" ht="46.5" customHeight="1">
      <c r="A130" s="18">
        <v>122</v>
      </c>
      <c r="B130" s="10" t="s">
        <v>399</v>
      </c>
      <c r="C130" s="11" t="s">
        <v>381</v>
      </c>
      <c r="D130" s="28"/>
      <c r="E130" s="11" t="s">
        <v>147</v>
      </c>
      <c r="F130" s="11" t="s">
        <v>412</v>
      </c>
      <c r="G130" s="56" t="s">
        <v>42</v>
      </c>
      <c r="H130" s="56" t="s">
        <v>596</v>
      </c>
      <c r="I130" s="9" t="s">
        <v>383</v>
      </c>
      <c r="J130" s="13">
        <v>44.8</v>
      </c>
      <c r="K130" s="13">
        <v>44.8</v>
      </c>
      <c r="L130" s="72">
        <v>700</v>
      </c>
      <c r="M130" s="72">
        <f t="shared" si="7"/>
        <v>6.6350710900473935</v>
      </c>
      <c r="N130" s="72"/>
      <c r="O130" s="72"/>
      <c r="P130" s="72"/>
      <c r="Q130" s="72"/>
      <c r="R130" s="72"/>
      <c r="S130" s="72"/>
      <c r="T130" s="9" t="s">
        <v>56</v>
      </c>
      <c r="U130" s="9" t="s">
        <v>103</v>
      </c>
      <c r="V130" s="9" t="s">
        <v>791</v>
      </c>
      <c r="W130" s="9" t="s">
        <v>584</v>
      </c>
      <c r="X130" s="9" t="s">
        <v>288</v>
      </c>
      <c r="Y130" s="9" t="s">
        <v>436</v>
      </c>
      <c r="Z130" s="9" t="s">
        <v>544</v>
      </c>
      <c r="AA130" s="8" t="s">
        <v>222</v>
      </c>
      <c r="AB130" s="8"/>
      <c r="AC130" s="1" t="s">
        <v>609</v>
      </c>
    </row>
    <row r="131" spans="1:28" ht="34.5" customHeight="1">
      <c r="A131" s="18">
        <v>123</v>
      </c>
      <c r="B131" s="10" t="s">
        <v>399</v>
      </c>
      <c r="C131" s="11" t="s">
        <v>381</v>
      </c>
      <c r="D131" s="70"/>
      <c r="E131" s="68" t="s">
        <v>617</v>
      </c>
      <c r="F131" s="11" t="s">
        <v>413</v>
      </c>
      <c r="G131" s="56"/>
      <c r="H131" s="56"/>
      <c r="I131" s="12"/>
      <c r="J131" s="138"/>
      <c r="K131" s="129"/>
      <c r="L131" s="72">
        <v>53</v>
      </c>
      <c r="M131" s="72">
        <f t="shared" si="7"/>
        <v>0.5023696682464455</v>
      </c>
      <c r="N131" s="72"/>
      <c r="O131" s="72"/>
      <c r="P131" s="72"/>
      <c r="Q131" s="72"/>
      <c r="R131" s="72"/>
      <c r="S131" s="72"/>
      <c r="T131" s="9" t="s">
        <v>112</v>
      </c>
      <c r="U131" s="9" t="s">
        <v>103</v>
      </c>
      <c r="V131" s="9" t="s">
        <v>791</v>
      </c>
      <c r="W131" s="9" t="s">
        <v>585</v>
      </c>
      <c r="X131" s="9" t="s">
        <v>288</v>
      </c>
      <c r="Y131" s="9" t="s">
        <v>436</v>
      </c>
      <c r="Z131" s="9" t="s">
        <v>544</v>
      </c>
      <c r="AA131" s="8" t="s">
        <v>222</v>
      </c>
      <c r="AB131" s="8" t="s">
        <v>320</v>
      </c>
    </row>
    <row r="132" spans="1:28" ht="34.5" customHeight="1">
      <c r="A132" s="18">
        <v>124</v>
      </c>
      <c r="B132" s="10" t="s">
        <v>385</v>
      </c>
      <c r="C132" s="11" t="s">
        <v>384</v>
      </c>
      <c r="D132" s="36" t="s">
        <v>176</v>
      </c>
      <c r="E132" s="11" t="s">
        <v>146</v>
      </c>
      <c r="F132" s="11" t="s">
        <v>413</v>
      </c>
      <c r="G132" s="56" t="s">
        <v>177</v>
      </c>
      <c r="H132" s="56" t="s">
        <v>74</v>
      </c>
      <c r="I132" s="9" t="s">
        <v>383</v>
      </c>
      <c r="J132" s="13">
        <v>400</v>
      </c>
      <c r="K132" s="26">
        <v>400000000</v>
      </c>
      <c r="L132" s="72">
        <v>5091.65</v>
      </c>
      <c r="M132" s="72">
        <f t="shared" si="7"/>
        <v>48.26208530805687</v>
      </c>
      <c r="N132" s="163">
        <v>8291643</v>
      </c>
      <c r="O132" s="164">
        <v>7378551.2</v>
      </c>
      <c r="P132" s="163">
        <v>15670194.2</v>
      </c>
      <c r="Q132" s="163">
        <v>868533606.19</v>
      </c>
      <c r="R132" s="163">
        <v>772138323.88</v>
      </c>
      <c r="S132" s="163">
        <v>1640671930.07</v>
      </c>
      <c r="T132" s="9" t="s">
        <v>112</v>
      </c>
      <c r="U132" s="9" t="s">
        <v>103</v>
      </c>
      <c r="V132" s="9" t="s">
        <v>791</v>
      </c>
      <c r="W132" s="9" t="s">
        <v>585</v>
      </c>
      <c r="X132" s="9" t="s">
        <v>288</v>
      </c>
      <c r="Y132" s="9" t="s">
        <v>29</v>
      </c>
      <c r="Z132" s="9" t="s">
        <v>543</v>
      </c>
      <c r="AA132" s="8" t="s">
        <v>222</v>
      </c>
      <c r="AB132" s="8"/>
    </row>
    <row r="133" spans="1:28" ht="34.5" customHeight="1">
      <c r="A133" s="18">
        <v>125</v>
      </c>
      <c r="B133" s="10" t="s">
        <v>387</v>
      </c>
      <c r="C133" s="11" t="s">
        <v>384</v>
      </c>
      <c r="D133" s="39">
        <v>5686</v>
      </c>
      <c r="E133" s="11" t="s">
        <v>560</v>
      </c>
      <c r="F133" s="11" t="s">
        <v>50</v>
      </c>
      <c r="G133" s="63" t="s">
        <v>255</v>
      </c>
      <c r="H133" s="63" t="s">
        <v>256</v>
      </c>
      <c r="I133" s="133"/>
      <c r="J133" s="62"/>
      <c r="K133" s="53"/>
      <c r="L133" s="72">
        <v>100</v>
      </c>
      <c r="M133" s="72">
        <f t="shared" si="7"/>
        <v>0.9478672985781991</v>
      </c>
      <c r="N133" s="72"/>
      <c r="O133" s="72"/>
      <c r="P133" s="72"/>
      <c r="Q133" s="72"/>
      <c r="R133" s="72"/>
      <c r="S133" s="72"/>
      <c r="T133" s="9" t="s">
        <v>112</v>
      </c>
      <c r="U133" s="9" t="s">
        <v>103</v>
      </c>
      <c r="V133" s="9" t="s">
        <v>791</v>
      </c>
      <c r="W133" s="9" t="s">
        <v>584</v>
      </c>
      <c r="X133" s="9" t="s">
        <v>289</v>
      </c>
      <c r="Y133" s="9" t="s">
        <v>29</v>
      </c>
      <c r="Z133" s="9" t="s">
        <v>543</v>
      </c>
      <c r="AA133" s="8" t="s">
        <v>222</v>
      </c>
      <c r="AB133" s="8" t="s">
        <v>272</v>
      </c>
    </row>
    <row r="134" spans="1:29" ht="34.5" customHeight="1">
      <c r="A134" s="18">
        <v>126</v>
      </c>
      <c r="B134" s="10" t="s">
        <v>387</v>
      </c>
      <c r="C134" s="11" t="s">
        <v>384</v>
      </c>
      <c r="D134" s="39" t="s">
        <v>8</v>
      </c>
      <c r="E134" s="11" t="s">
        <v>522</v>
      </c>
      <c r="F134" s="11" t="s">
        <v>413</v>
      </c>
      <c r="G134" s="73" t="s">
        <v>31</v>
      </c>
      <c r="H134" s="73" t="s">
        <v>211</v>
      </c>
      <c r="I134" s="57" t="s">
        <v>388</v>
      </c>
      <c r="J134" s="137">
        <v>122800000</v>
      </c>
      <c r="K134" s="43">
        <v>172.7</v>
      </c>
      <c r="L134" s="72">
        <v>2000</v>
      </c>
      <c r="M134" s="72">
        <f t="shared" si="7"/>
        <v>18.95734597156398</v>
      </c>
      <c r="N134" s="72"/>
      <c r="O134" s="72"/>
      <c r="P134" s="72"/>
      <c r="Q134" s="72"/>
      <c r="R134" s="72"/>
      <c r="S134" s="72"/>
      <c r="T134" s="9" t="s">
        <v>112</v>
      </c>
      <c r="U134" s="9" t="s">
        <v>103</v>
      </c>
      <c r="V134" s="9" t="s">
        <v>791</v>
      </c>
      <c r="W134" s="9" t="s">
        <v>585</v>
      </c>
      <c r="X134" s="9" t="s">
        <v>288</v>
      </c>
      <c r="Y134" s="9" t="s">
        <v>29</v>
      </c>
      <c r="Z134" s="9" t="s">
        <v>543</v>
      </c>
      <c r="AA134" s="8" t="s">
        <v>222</v>
      </c>
      <c r="AB134" s="8"/>
      <c r="AC134" s="1" t="s">
        <v>609</v>
      </c>
    </row>
    <row r="135" spans="1:28" ht="34.5" customHeight="1">
      <c r="A135" s="18">
        <v>127</v>
      </c>
      <c r="B135" s="10" t="s">
        <v>387</v>
      </c>
      <c r="C135" s="11" t="s">
        <v>384</v>
      </c>
      <c r="D135" s="39" t="s">
        <v>9</v>
      </c>
      <c r="E135" s="11" t="s">
        <v>10</v>
      </c>
      <c r="F135" s="11" t="s">
        <v>51</v>
      </c>
      <c r="G135" s="73" t="s">
        <v>31</v>
      </c>
      <c r="H135" s="73" t="s">
        <v>32</v>
      </c>
      <c r="I135" s="57" t="s">
        <v>388</v>
      </c>
      <c r="J135" s="136">
        <v>256.9</v>
      </c>
      <c r="K135" s="43">
        <v>361.3</v>
      </c>
      <c r="L135" s="72">
        <v>1000</v>
      </c>
      <c r="M135" s="72">
        <f t="shared" si="7"/>
        <v>9.47867298578199</v>
      </c>
      <c r="N135" s="163" t="s">
        <v>751</v>
      </c>
      <c r="O135" s="164">
        <v>25390.33</v>
      </c>
      <c r="P135" s="163">
        <v>25390.33</v>
      </c>
      <c r="Q135" s="163" t="s">
        <v>751</v>
      </c>
      <c r="R135" s="163">
        <v>2657558.34</v>
      </c>
      <c r="S135" s="163">
        <v>2657558.34</v>
      </c>
      <c r="T135" s="9" t="s">
        <v>112</v>
      </c>
      <c r="U135" s="9" t="s">
        <v>103</v>
      </c>
      <c r="V135" s="9" t="s">
        <v>791</v>
      </c>
      <c r="W135" s="9" t="s">
        <v>585</v>
      </c>
      <c r="X135" s="9" t="s">
        <v>288</v>
      </c>
      <c r="Y135" s="9" t="s">
        <v>29</v>
      </c>
      <c r="Z135" s="9" t="s">
        <v>543</v>
      </c>
      <c r="AA135" s="8" t="s">
        <v>222</v>
      </c>
      <c r="AB135" s="8"/>
    </row>
    <row r="136" spans="1:28" ht="34.5" customHeight="1">
      <c r="A136" s="18">
        <v>128</v>
      </c>
      <c r="B136" s="10" t="s">
        <v>387</v>
      </c>
      <c r="C136" s="11" t="s">
        <v>384</v>
      </c>
      <c r="D136" s="39" t="s">
        <v>422</v>
      </c>
      <c r="E136" s="11" t="s">
        <v>364</v>
      </c>
      <c r="F136" s="11" t="s">
        <v>619</v>
      </c>
      <c r="G136" s="56" t="s">
        <v>421</v>
      </c>
      <c r="H136" s="56" t="s">
        <v>349</v>
      </c>
      <c r="I136" s="9" t="s">
        <v>388</v>
      </c>
      <c r="J136" s="13">
        <v>23.4</v>
      </c>
      <c r="K136" s="13">
        <v>32.91</v>
      </c>
      <c r="L136" s="72">
        <v>200</v>
      </c>
      <c r="M136" s="72">
        <f t="shared" si="7"/>
        <v>1.8957345971563981</v>
      </c>
      <c r="N136" s="72"/>
      <c r="O136" s="72"/>
      <c r="P136" s="72"/>
      <c r="Q136" s="72"/>
      <c r="R136" s="72"/>
      <c r="S136" s="72"/>
      <c r="T136" s="9" t="s">
        <v>112</v>
      </c>
      <c r="U136" s="9" t="s">
        <v>103</v>
      </c>
      <c r="V136" s="9" t="s">
        <v>791</v>
      </c>
      <c r="W136" s="9" t="s">
        <v>584</v>
      </c>
      <c r="X136" s="9" t="s">
        <v>288</v>
      </c>
      <c r="Y136" s="9" t="s">
        <v>29</v>
      </c>
      <c r="Z136" s="9" t="s">
        <v>543</v>
      </c>
      <c r="AA136" s="8" t="s">
        <v>222</v>
      </c>
      <c r="AB136" s="8"/>
    </row>
    <row r="137" spans="1:28" ht="34.5" customHeight="1">
      <c r="A137" s="18">
        <v>129</v>
      </c>
      <c r="B137" s="10" t="s">
        <v>387</v>
      </c>
      <c r="C137" s="11" t="s">
        <v>384</v>
      </c>
      <c r="D137" s="39">
        <v>5409</v>
      </c>
      <c r="E137" s="11" t="s">
        <v>34</v>
      </c>
      <c r="F137" s="11" t="s">
        <v>51</v>
      </c>
      <c r="G137" s="63" t="s">
        <v>265</v>
      </c>
      <c r="H137" s="63" t="s">
        <v>259</v>
      </c>
      <c r="I137" s="9" t="s">
        <v>388</v>
      </c>
      <c r="J137" s="136">
        <v>78.3</v>
      </c>
      <c r="K137" s="43">
        <v>110.12</v>
      </c>
      <c r="L137" s="72">
        <v>1400</v>
      </c>
      <c r="M137" s="72">
        <f t="shared" si="7"/>
        <v>13.270142180094787</v>
      </c>
      <c r="N137" s="72"/>
      <c r="O137" s="72"/>
      <c r="P137" s="72"/>
      <c r="Q137" s="72"/>
      <c r="R137" s="72"/>
      <c r="S137" s="72"/>
      <c r="T137" s="9" t="s">
        <v>112</v>
      </c>
      <c r="U137" s="9" t="s">
        <v>103</v>
      </c>
      <c r="V137" s="9" t="s">
        <v>791</v>
      </c>
      <c r="W137" s="9" t="s">
        <v>585</v>
      </c>
      <c r="X137" s="9" t="s">
        <v>288</v>
      </c>
      <c r="Y137" s="9" t="s">
        <v>29</v>
      </c>
      <c r="Z137" s="9" t="s">
        <v>543</v>
      </c>
      <c r="AA137" s="8" t="s">
        <v>222</v>
      </c>
      <c r="AB137" s="8"/>
    </row>
    <row r="138" spans="1:28" ht="34.5" customHeight="1">
      <c r="A138" s="18">
        <v>130</v>
      </c>
      <c r="B138" s="10" t="s">
        <v>387</v>
      </c>
      <c r="C138" s="11" t="s">
        <v>384</v>
      </c>
      <c r="D138" s="70" t="s">
        <v>233</v>
      </c>
      <c r="E138" s="68" t="s">
        <v>234</v>
      </c>
      <c r="F138" s="11" t="s">
        <v>413</v>
      </c>
      <c r="G138" s="63" t="s">
        <v>183</v>
      </c>
      <c r="H138" s="63" t="s">
        <v>185</v>
      </c>
      <c r="I138" s="54" t="s">
        <v>388</v>
      </c>
      <c r="J138" s="62">
        <v>283.7</v>
      </c>
      <c r="K138" s="53">
        <v>398.99</v>
      </c>
      <c r="L138" s="72">
        <v>608.35</v>
      </c>
      <c r="M138" s="72">
        <f t="shared" si="7"/>
        <v>5.766350710900475</v>
      </c>
      <c r="N138" s="163">
        <v>3000000</v>
      </c>
      <c r="O138" s="164" t="s">
        <v>751</v>
      </c>
      <c r="P138" s="163">
        <v>3000000</v>
      </c>
      <c r="Q138" s="163">
        <v>314254200</v>
      </c>
      <c r="R138" s="163" t="s">
        <v>751</v>
      </c>
      <c r="S138" s="163">
        <v>314254200</v>
      </c>
      <c r="T138" s="9" t="s">
        <v>112</v>
      </c>
      <c r="U138" s="9" t="s">
        <v>103</v>
      </c>
      <c r="V138" s="9" t="s">
        <v>791</v>
      </c>
      <c r="W138" s="9" t="s">
        <v>585</v>
      </c>
      <c r="X138" s="9" t="s">
        <v>288</v>
      </c>
      <c r="Y138" s="9" t="s">
        <v>29</v>
      </c>
      <c r="Z138" s="9" t="s">
        <v>543</v>
      </c>
      <c r="AA138" s="8" t="s">
        <v>222</v>
      </c>
      <c r="AB138" s="8"/>
    </row>
    <row r="139" spans="1:28" ht="34.5" customHeight="1">
      <c r="A139" s="18">
        <v>131</v>
      </c>
      <c r="B139" s="10" t="s">
        <v>387</v>
      </c>
      <c r="C139" s="11" t="s">
        <v>384</v>
      </c>
      <c r="D139" s="70"/>
      <c r="E139" s="68" t="s">
        <v>322</v>
      </c>
      <c r="F139" s="11" t="s">
        <v>51</v>
      </c>
      <c r="G139" s="63"/>
      <c r="H139" s="63"/>
      <c r="I139" s="54"/>
      <c r="J139" s="62"/>
      <c r="K139" s="53"/>
      <c r="L139" s="72">
        <v>50.23</v>
      </c>
      <c r="M139" s="72">
        <f t="shared" si="7"/>
        <v>0.47611374407582935</v>
      </c>
      <c r="N139" s="72"/>
      <c r="O139" s="72"/>
      <c r="P139" s="72"/>
      <c r="Q139" s="72"/>
      <c r="R139" s="72"/>
      <c r="S139" s="72"/>
      <c r="T139" s="9" t="s">
        <v>112</v>
      </c>
      <c r="U139" s="9" t="s">
        <v>103</v>
      </c>
      <c r="V139" s="9" t="s">
        <v>791</v>
      </c>
      <c r="W139" s="9" t="s">
        <v>585</v>
      </c>
      <c r="X139" s="9" t="s">
        <v>288</v>
      </c>
      <c r="Y139" s="9" t="s">
        <v>29</v>
      </c>
      <c r="Z139" s="9" t="s">
        <v>543</v>
      </c>
      <c r="AA139" s="8" t="s">
        <v>222</v>
      </c>
      <c r="AB139" s="8"/>
    </row>
    <row r="140" spans="1:28" ht="34.5" customHeight="1">
      <c r="A140" s="18">
        <v>132</v>
      </c>
      <c r="B140" s="10" t="s">
        <v>387</v>
      </c>
      <c r="C140" s="11" t="s">
        <v>384</v>
      </c>
      <c r="D140" s="70"/>
      <c r="E140" s="68" t="s">
        <v>599</v>
      </c>
      <c r="F140" s="11" t="s">
        <v>620</v>
      </c>
      <c r="G140" s="63"/>
      <c r="H140" s="63"/>
      <c r="I140" s="54"/>
      <c r="J140" s="62"/>
      <c r="K140" s="53"/>
      <c r="L140" s="62">
        <v>200</v>
      </c>
      <c r="M140" s="72">
        <f t="shared" si="7"/>
        <v>1.8957345971563981</v>
      </c>
      <c r="N140" s="72"/>
      <c r="O140" s="72"/>
      <c r="P140" s="72"/>
      <c r="Q140" s="72"/>
      <c r="R140" s="72"/>
      <c r="S140" s="72"/>
      <c r="T140" s="9" t="s">
        <v>112</v>
      </c>
      <c r="U140" s="9" t="s">
        <v>103</v>
      </c>
      <c r="V140" s="9" t="s">
        <v>791</v>
      </c>
      <c r="W140" s="9" t="s">
        <v>584</v>
      </c>
      <c r="X140" s="9" t="s">
        <v>288</v>
      </c>
      <c r="Y140" s="9" t="s">
        <v>29</v>
      </c>
      <c r="Z140" s="9" t="s">
        <v>543</v>
      </c>
      <c r="AA140" s="8" t="s">
        <v>222</v>
      </c>
      <c r="AB140" s="8"/>
    </row>
    <row r="141" spans="1:29" ht="41.25" customHeight="1">
      <c r="A141" s="18">
        <v>133</v>
      </c>
      <c r="B141" s="10" t="s">
        <v>387</v>
      </c>
      <c r="C141" s="11" t="s">
        <v>381</v>
      </c>
      <c r="D141" s="70"/>
      <c r="E141" s="68" t="s">
        <v>614</v>
      </c>
      <c r="F141" s="11" t="s">
        <v>395</v>
      </c>
      <c r="G141" s="63"/>
      <c r="H141" s="63"/>
      <c r="I141" s="54"/>
      <c r="J141" s="62"/>
      <c r="K141" s="53"/>
      <c r="L141" s="72">
        <v>10</v>
      </c>
      <c r="M141" s="72">
        <f t="shared" si="7"/>
        <v>0.0947867298578199</v>
      </c>
      <c r="N141" s="72"/>
      <c r="O141" s="72"/>
      <c r="P141" s="72"/>
      <c r="Q141" s="72"/>
      <c r="R141" s="72"/>
      <c r="S141" s="72"/>
      <c r="T141" s="9" t="s">
        <v>112</v>
      </c>
      <c r="U141" s="9" t="s">
        <v>103</v>
      </c>
      <c r="V141" s="9" t="s">
        <v>791</v>
      </c>
      <c r="W141" s="9" t="s">
        <v>584</v>
      </c>
      <c r="X141" s="9"/>
      <c r="Y141" s="9" t="s">
        <v>29</v>
      </c>
      <c r="Z141" s="9" t="s">
        <v>543</v>
      </c>
      <c r="AA141" s="8" t="s">
        <v>222</v>
      </c>
      <c r="AB141" s="8"/>
      <c r="AC141" s="1" t="s">
        <v>610</v>
      </c>
    </row>
    <row r="142" spans="1:26" ht="34.5" customHeight="1">
      <c r="A142" s="21"/>
      <c r="B142" s="75"/>
      <c r="C142" s="76"/>
      <c r="D142" s="77"/>
      <c r="E142" s="78"/>
      <c r="F142" s="76"/>
      <c r="G142" s="79"/>
      <c r="H142" s="79"/>
      <c r="I142" s="80"/>
      <c r="J142" s="141"/>
      <c r="K142" s="81"/>
      <c r="L142" s="82">
        <f>SUM(L9:L141)</f>
        <v>143317.56999999998</v>
      </c>
      <c r="M142" s="82">
        <f>SUM(M9:M141)</f>
        <v>1358.4603791469192</v>
      </c>
      <c r="N142" s="163">
        <f aca="true" t="shared" si="8" ref="N142:S142">SUM(N9:N141)</f>
        <v>64319955.010000005</v>
      </c>
      <c r="O142" s="163">
        <f t="shared" si="8"/>
        <v>39686057.16</v>
      </c>
      <c r="P142" s="163">
        <f t="shared" si="8"/>
        <v>104006012.17000002</v>
      </c>
      <c r="Q142" s="163">
        <f t="shared" si="8"/>
        <v>6738260704.02</v>
      </c>
      <c r="R142" s="163">
        <f t="shared" si="8"/>
        <v>4154767467.65</v>
      </c>
      <c r="S142" s="163">
        <f t="shared" si="8"/>
        <v>10893028171.67</v>
      </c>
      <c r="T142" s="74"/>
      <c r="U142" s="74"/>
      <c r="V142" s="74"/>
      <c r="W142" s="74"/>
      <c r="X142" s="74"/>
      <c r="Y142" s="74"/>
      <c r="Z142" s="74"/>
    </row>
    <row r="143" spans="1:26" s="6" customFormat="1" ht="12.75">
      <c r="A143" s="21"/>
      <c r="C143" s="3"/>
      <c r="D143" s="2"/>
      <c r="E143" s="1"/>
      <c r="F143" s="1"/>
      <c r="G143" s="4"/>
      <c r="H143" s="4"/>
      <c r="I143" s="2"/>
      <c r="J143" s="5"/>
      <c r="K143" s="5"/>
      <c r="T143" s="1"/>
      <c r="U143" s="1"/>
      <c r="V143" s="1"/>
      <c r="W143" s="1"/>
      <c r="X143" s="1"/>
      <c r="Y143" s="1"/>
      <c r="Z143" s="1"/>
    </row>
    <row r="144" spans="1:26" s="6" customFormat="1" ht="12.75">
      <c r="A144" s="21"/>
      <c r="C144" s="3"/>
      <c r="D144" s="2"/>
      <c r="E144" s="1"/>
      <c r="F144" s="1"/>
      <c r="G144" s="4"/>
      <c r="H144" s="4"/>
      <c r="I144" s="2"/>
      <c r="J144" s="5"/>
      <c r="K144" s="5"/>
      <c r="T144" s="1"/>
      <c r="U144" s="1"/>
      <c r="V144" s="1"/>
      <c r="W144" s="1"/>
      <c r="X144" s="1"/>
      <c r="Y144" s="1"/>
      <c r="Z144" s="1"/>
    </row>
    <row r="145" spans="1:26" s="6" customFormat="1" ht="12.75">
      <c r="A145" s="21"/>
      <c r="C145" s="3"/>
      <c r="D145" s="2"/>
      <c r="E145" s="1"/>
      <c r="F145" s="1"/>
      <c r="G145" s="4"/>
      <c r="H145" s="4"/>
      <c r="I145" s="2"/>
      <c r="J145" s="5"/>
      <c r="K145" s="5"/>
      <c r="T145" s="1"/>
      <c r="U145" s="1"/>
      <c r="V145" s="1"/>
      <c r="W145" s="1"/>
      <c r="X145" s="1"/>
      <c r="Y145" s="1"/>
      <c r="Z145" s="1"/>
    </row>
    <row r="146" spans="1:26" s="6" customFormat="1" ht="12.75">
      <c r="A146" s="21"/>
      <c r="C146" s="3"/>
      <c r="D146" s="2"/>
      <c r="E146" s="1"/>
      <c r="F146" s="1"/>
      <c r="G146" s="4"/>
      <c r="H146" s="4"/>
      <c r="I146" s="2"/>
      <c r="J146" s="5"/>
      <c r="K146" s="5"/>
      <c r="T146" s="1"/>
      <c r="U146" s="1"/>
      <c r="V146" s="1"/>
      <c r="W146" s="1"/>
      <c r="X146" s="1"/>
      <c r="Y146" s="1"/>
      <c r="Z146" s="1"/>
    </row>
    <row r="147" spans="1:26" s="6" customFormat="1" ht="12.75">
      <c r="A147" s="21"/>
      <c r="C147" s="3"/>
      <c r="D147" s="2"/>
      <c r="E147" s="1"/>
      <c r="F147" s="1"/>
      <c r="G147" s="4"/>
      <c r="H147" s="4"/>
      <c r="I147" s="2"/>
      <c r="J147" s="5"/>
      <c r="K147" s="5"/>
      <c r="T147" s="1"/>
      <c r="U147" s="1"/>
      <c r="V147" s="1"/>
      <c r="W147" s="1"/>
      <c r="X147" s="1"/>
      <c r="Y147" s="1"/>
      <c r="Z147" s="1"/>
    </row>
    <row r="148" spans="1:26" s="6" customFormat="1" ht="12.75">
      <c r="A148" s="21"/>
      <c r="C148" s="3"/>
      <c r="D148" s="2"/>
      <c r="E148" s="1"/>
      <c r="F148" s="1"/>
      <c r="G148" s="4"/>
      <c r="H148" s="4"/>
      <c r="I148" s="2"/>
      <c r="J148" s="5"/>
      <c r="K148" s="5"/>
      <c r="T148" s="1"/>
      <c r="U148" s="1"/>
      <c r="V148" s="1"/>
      <c r="W148" s="1"/>
      <c r="X148" s="1"/>
      <c r="Y148" s="1"/>
      <c r="Z148" s="1"/>
    </row>
    <row r="149" spans="1:26" s="6" customFormat="1" ht="12.75">
      <c r="A149" s="21"/>
      <c r="C149" s="3"/>
      <c r="D149" s="2"/>
      <c r="E149" s="1"/>
      <c r="F149" s="1"/>
      <c r="G149" s="4"/>
      <c r="H149" s="4"/>
      <c r="I149" s="2"/>
      <c r="J149" s="5"/>
      <c r="K149" s="5"/>
      <c r="T149" s="1"/>
      <c r="U149" s="1"/>
      <c r="V149" s="1"/>
      <c r="W149" s="1"/>
      <c r="X149" s="1"/>
      <c r="Y149" s="1"/>
      <c r="Z149" s="1"/>
    </row>
    <row r="150" spans="1:26" s="6" customFormat="1" ht="12.75">
      <c r="A150" s="21"/>
      <c r="C150" s="3"/>
      <c r="D150" s="2"/>
      <c r="E150" s="1"/>
      <c r="F150" s="1"/>
      <c r="G150" s="4"/>
      <c r="H150" s="4"/>
      <c r="I150" s="2"/>
      <c r="J150" s="5"/>
      <c r="K150" s="5"/>
      <c r="T150" s="1"/>
      <c r="U150" s="1"/>
      <c r="V150" s="1"/>
      <c r="W150" s="1"/>
      <c r="X150" s="1"/>
      <c r="Y150" s="1"/>
      <c r="Z150" s="1"/>
    </row>
    <row r="151" spans="1:26" s="6" customFormat="1" ht="12.75">
      <c r="A151" s="21"/>
      <c r="C151" s="3"/>
      <c r="D151" s="2"/>
      <c r="E151" s="1"/>
      <c r="F151" s="1"/>
      <c r="G151" s="4"/>
      <c r="H151" s="4"/>
      <c r="I151" s="2"/>
      <c r="J151" s="5"/>
      <c r="K151" s="5"/>
      <c r="T151" s="1"/>
      <c r="U151" s="1"/>
      <c r="V151" s="1"/>
      <c r="W151" s="1"/>
      <c r="X151" s="1"/>
      <c r="Y151" s="1"/>
      <c r="Z151" s="1"/>
    </row>
    <row r="152" spans="1:26" s="6" customFormat="1" ht="12.75">
      <c r="A152" s="21"/>
      <c r="C152" s="3"/>
      <c r="D152" s="2"/>
      <c r="E152" s="1"/>
      <c r="F152" s="1"/>
      <c r="G152" s="4"/>
      <c r="H152" s="4"/>
      <c r="I152" s="2"/>
      <c r="J152" s="5"/>
      <c r="K152" s="5"/>
      <c r="T152" s="1"/>
      <c r="U152" s="1"/>
      <c r="V152" s="1"/>
      <c r="W152" s="1"/>
      <c r="X152" s="1"/>
      <c r="Y152" s="1"/>
      <c r="Z152" s="1"/>
    </row>
    <row r="153" spans="1:26" s="6" customFormat="1" ht="12.75">
      <c r="A153" s="21"/>
      <c r="C153" s="3"/>
      <c r="D153" s="2"/>
      <c r="E153" s="1"/>
      <c r="F153" s="1"/>
      <c r="G153" s="4"/>
      <c r="H153" s="4"/>
      <c r="I153" s="2"/>
      <c r="J153" s="5"/>
      <c r="K153" s="5"/>
      <c r="T153" s="1"/>
      <c r="U153" s="1"/>
      <c r="V153" s="1"/>
      <c r="W153" s="1"/>
      <c r="X153" s="1"/>
      <c r="Y153" s="1"/>
      <c r="Z153" s="1"/>
    </row>
    <row r="154" spans="1:26" s="6" customFormat="1" ht="12.75">
      <c r="A154" s="21"/>
      <c r="C154" s="3"/>
      <c r="D154" s="2"/>
      <c r="E154" s="1"/>
      <c r="F154" s="1"/>
      <c r="G154" s="4"/>
      <c r="H154" s="4"/>
      <c r="I154" s="2"/>
      <c r="J154" s="5"/>
      <c r="K154" s="5"/>
      <c r="T154" s="1"/>
      <c r="U154" s="1"/>
      <c r="V154" s="1"/>
      <c r="W154" s="1"/>
      <c r="X154" s="1"/>
      <c r="Y154" s="1"/>
      <c r="Z154" s="1"/>
    </row>
    <row r="155" spans="1:26" s="6" customFormat="1" ht="12.75">
      <c r="A155" s="21"/>
      <c r="C155" s="3"/>
      <c r="D155" s="2"/>
      <c r="E155" s="1"/>
      <c r="F155" s="1"/>
      <c r="G155" s="4"/>
      <c r="H155" s="4"/>
      <c r="I155" s="2"/>
      <c r="J155" s="5"/>
      <c r="K155" s="5"/>
      <c r="T155" s="1"/>
      <c r="U155" s="1"/>
      <c r="V155" s="1"/>
      <c r="W155" s="1"/>
      <c r="X155" s="1"/>
      <c r="Y155" s="1"/>
      <c r="Z155" s="1"/>
    </row>
    <row r="156" spans="1:26" s="6" customFormat="1" ht="12.75">
      <c r="A156" s="21"/>
      <c r="C156" s="3"/>
      <c r="D156" s="2"/>
      <c r="E156" s="1"/>
      <c r="F156" s="1"/>
      <c r="G156" s="4"/>
      <c r="H156" s="4"/>
      <c r="I156" s="2"/>
      <c r="J156" s="5"/>
      <c r="K156" s="5"/>
      <c r="T156" s="1"/>
      <c r="U156" s="1"/>
      <c r="V156" s="1"/>
      <c r="W156" s="1"/>
      <c r="X156" s="1"/>
      <c r="Y156" s="1"/>
      <c r="Z156" s="1"/>
    </row>
    <row r="157" spans="1:26" s="6" customFormat="1" ht="12.75">
      <c r="A157" s="21"/>
      <c r="C157" s="3"/>
      <c r="D157" s="2"/>
      <c r="E157" s="1"/>
      <c r="F157" s="1"/>
      <c r="G157" s="4"/>
      <c r="H157" s="4"/>
      <c r="I157" s="2"/>
      <c r="J157" s="5"/>
      <c r="K157" s="5"/>
      <c r="T157" s="1"/>
      <c r="U157" s="1"/>
      <c r="V157" s="1"/>
      <c r="W157" s="1"/>
      <c r="X157" s="1"/>
      <c r="Y157" s="1"/>
      <c r="Z157" s="1"/>
    </row>
  </sheetData>
  <sheetProtection/>
  <mergeCells count="27">
    <mergeCell ref="A1:AB1"/>
    <mergeCell ref="A2:AB2"/>
    <mergeCell ref="A3:A6"/>
    <mergeCell ref="B3:B6"/>
    <mergeCell ref="C3:C6"/>
    <mergeCell ref="D3:D6"/>
    <mergeCell ref="E3:E6"/>
    <mergeCell ref="F3:F6"/>
    <mergeCell ref="G3:G6"/>
    <mergeCell ref="H3:H6"/>
    <mergeCell ref="Z3:Z6"/>
    <mergeCell ref="I3:I6"/>
    <mergeCell ref="J3:J6"/>
    <mergeCell ref="K3:K6"/>
    <mergeCell ref="L3:M5"/>
    <mergeCell ref="N3:S4"/>
    <mergeCell ref="T3:T6"/>
    <mergeCell ref="AA3:AA6"/>
    <mergeCell ref="AB3:AB6"/>
    <mergeCell ref="AC3:AC6"/>
    <mergeCell ref="N5:P5"/>
    <mergeCell ref="Q5:S5"/>
    <mergeCell ref="U3:U6"/>
    <mergeCell ref="V3:V6"/>
    <mergeCell ref="W3:W6"/>
    <mergeCell ref="X3:X6"/>
    <mergeCell ref="Y3:Y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headerFooter alignWithMargins="0">
    <oddFooter>&amp;L&amp;7&amp;Z&amp;F-&amp;A&amp;R&amp;P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="75" zoomScaleSheetLayoutView="75" zoomScalePageLayoutView="0" workbookViewId="0" topLeftCell="A26">
      <selection activeCell="A1" sqref="A1:I61"/>
    </sheetView>
  </sheetViews>
  <sheetFormatPr defaultColWidth="9.00390625" defaultRowHeight="12.75"/>
  <cols>
    <col min="1" max="1" width="9.125" style="120" customWidth="1"/>
    <col min="2" max="2" width="8.50390625" style="102" bestFit="1" customWidth="1"/>
    <col min="3" max="3" width="9.125" style="102" customWidth="1"/>
    <col min="4" max="4" width="15.00390625" style="121" bestFit="1" customWidth="1"/>
    <col min="5" max="5" width="10.50390625" style="121" customWidth="1"/>
    <col min="6" max="7" width="9.50390625" style="121" customWidth="1"/>
    <col min="8" max="8" width="10.375" style="121" hidden="1" customWidth="1"/>
    <col min="9" max="9" width="12.375" style="121" customWidth="1"/>
    <col min="10" max="10" width="9.00390625" style="102" customWidth="1"/>
    <col min="11" max="11" width="9.375" style="102" bestFit="1" customWidth="1"/>
    <col min="12" max="16384" width="9.00390625" style="102" customWidth="1"/>
  </cols>
  <sheetData>
    <row r="1" spans="1:9" ht="12.75" customHeight="1">
      <c r="A1" s="218" t="s">
        <v>720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19" t="s">
        <v>721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20" t="s">
        <v>722</v>
      </c>
      <c r="B3" s="220" t="s">
        <v>723</v>
      </c>
      <c r="C3" s="220"/>
      <c r="D3" s="222" t="s">
        <v>724</v>
      </c>
      <c r="E3" s="222" t="s">
        <v>725</v>
      </c>
      <c r="F3" s="222"/>
      <c r="G3" s="222"/>
      <c r="H3" s="222" t="s">
        <v>726</v>
      </c>
      <c r="I3" s="222" t="s">
        <v>727</v>
      </c>
    </row>
    <row r="4" spans="1:9" s="106" customFormat="1" ht="25.5">
      <c r="A4" s="221"/>
      <c r="B4" s="221"/>
      <c r="C4" s="221"/>
      <c r="D4" s="223"/>
      <c r="E4" s="105" t="s">
        <v>728</v>
      </c>
      <c r="F4" s="105" t="s">
        <v>729</v>
      </c>
      <c r="G4" s="104" t="s">
        <v>640</v>
      </c>
      <c r="H4" s="223"/>
      <c r="I4" s="223"/>
    </row>
    <row r="5" spans="1:9" s="106" customFormat="1" ht="12.75">
      <c r="A5" s="107" t="s">
        <v>730</v>
      </c>
      <c r="B5" s="224" t="s">
        <v>731</v>
      </c>
      <c r="C5" s="224"/>
      <c r="D5" s="108" t="s">
        <v>732</v>
      </c>
      <c r="E5" s="108" t="s">
        <v>733</v>
      </c>
      <c r="F5" s="108" t="s">
        <v>734</v>
      </c>
      <c r="G5" s="108" t="s">
        <v>735</v>
      </c>
      <c r="H5" s="103" t="s">
        <v>736</v>
      </c>
      <c r="I5" s="103" t="s">
        <v>737</v>
      </c>
    </row>
    <row r="6" spans="1:9" ht="15.75" customHeight="1">
      <c r="A6" s="225" t="s">
        <v>850</v>
      </c>
      <c r="B6" s="226" t="s">
        <v>382</v>
      </c>
      <c r="C6" s="226"/>
      <c r="D6" s="112">
        <v>83.19</v>
      </c>
      <c r="E6" s="112">
        <v>168.605</v>
      </c>
      <c r="F6" s="112">
        <v>21.858</v>
      </c>
      <c r="G6" s="111">
        <f aca="true" t="shared" si="0" ref="G6:G60">SUM(E6:F6)</f>
        <v>190.463</v>
      </c>
      <c r="H6" s="111">
        <f>D6-E6</f>
        <v>-85.41499999999999</v>
      </c>
      <c r="I6" s="111">
        <f>D6-G6</f>
        <v>-107.273</v>
      </c>
    </row>
    <row r="7" spans="1:9" ht="15.75" customHeight="1">
      <c r="A7" s="225"/>
      <c r="B7" s="226" t="s">
        <v>738</v>
      </c>
      <c r="C7" s="109" t="s">
        <v>385</v>
      </c>
      <c r="D7" s="112">
        <v>33.09</v>
      </c>
      <c r="E7" s="112">
        <v>71.754</v>
      </c>
      <c r="F7" s="112">
        <v>3.436</v>
      </c>
      <c r="G7" s="111">
        <f t="shared" si="0"/>
        <v>75.19</v>
      </c>
      <c r="H7" s="111">
        <f aca="true" t="shared" si="1" ref="H7:H60">D7-E7</f>
        <v>-38.664</v>
      </c>
      <c r="I7" s="111">
        <f>D7-G7</f>
        <v>-42.099999999999994</v>
      </c>
    </row>
    <row r="8" spans="1:9" ht="15.75" customHeight="1">
      <c r="A8" s="225"/>
      <c r="B8" s="226"/>
      <c r="C8" s="109" t="s">
        <v>387</v>
      </c>
      <c r="D8" s="112">
        <v>30.11</v>
      </c>
      <c r="E8" s="112">
        <v>81.11099999999999</v>
      </c>
      <c r="F8" s="112">
        <v>30.836</v>
      </c>
      <c r="G8" s="111">
        <f t="shared" si="0"/>
        <v>111.94699999999999</v>
      </c>
      <c r="H8" s="111">
        <f t="shared" si="1"/>
        <v>-51.00099999999999</v>
      </c>
      <c r="I8" s="111">
        <f>D8-G8</f>
        <v>-81.83699999999999</v>
      </c>
    </row>
    <row r="9" spans="1:9" ht="15.75" customHeight="1">
      <c r="A9" s="225"/>
      <c r="B9" s="226"/>
      <c r="C9" s="109" t="s">
        <v>640</v>
      </c>
      <c r="D9" s="112">
        <f>D8+D7</f>
        <v>63.2</v>
      </c>
      <c r="E9" s="112">
        <f>SUM(E7:E8)</f>
        <v>152.865</v>
      </c>
      <c r="F9" s="112">
        <f>SUM(F7:F8)</f>
        <v>34.272</v>
      </c>
      <c r="G9" s="111">
        <f t="shared" si="0"/>
        <v>187.137</v>
      </c>
      <c r="H9" s="111">
        <f t="shared" si="1"/>
        <v>-89.665</v>
      </c>
      <c r="I9" s="111">
        <f>D9-G9</f>
        <v>-123.937</v>
      </c>
    </row>
    <row r="10" spans="1:12" ht="15.75" customHeight="1">
      <c r="A10" s="225"/>
      <c r="B10" s="227" t="s">
        <v>389</v>
      </c>
      <c r="C10" s="227"/>
      <c r="D10" s="112">
        <v>2.78</v>
      </c>
      <c r="E10" s="112">
        <v>1.6179999999999999</v>
      </c>
      <c r="F10" s="112">
        <v>0.28300000000000003</v>
      </c>
      <c r="G10" s="111">
        <f t="shared" si="0"/>
        <v>1.9009999999999998</v>
      </c>
      <c r="H10" s="111">
        <f t="shared" si="1"/>
        <v>1.162</v>
      </c>
      <c r="I10" s="111">
        <f aca="true" t="shared" si="2" ref="I10:I42">D10-G10</f>
        <v>0.879</v>
      </c>
      <c r="K10" s="113"/>
      <c r="L10" s="113"/>
    </row>
    <row r="11" spans="1:12" ht="15.75" customHeight="1">
      <c r="A11" s="225"/>
      <c r="B11" s="226" t="s">
        <v>386</v>
      </c>
      <c r="C11" s="226"/>
      <c r="D11" s="112">
        <v>30.85</v>
      </c>
      <c r="E11" s="112">
        <v>106.208</v>
      </c>
      <c r="F11" s="112">
        <v>5.726</v>
      </c>
      <c r="G11" s="111">
        <f t="shared" si="0"/>
        <v>111.934</v>
      </c>
      <c r="H11" s="111">
        <f t="shared" si="1"/>
        <v>-75.358</v>
      </c>
      <c r="I11" s="111">
        <f t="shared" si="2"/>
        <v>-81.084</v>
      </c>
      <c r="K11" s="114"/>
      <c r="L11" s="114"/>
    </row>
    <row r="12" spans="1:12" ht="15.75" customHeight="1">
      <c r="A12" s="225"/>
      <c r="B12" s="226" t="s">
        <v>739</v>
      </c>
      <c r="C12" s="226"/>
      <c r="D12" s="112">
        <v>51.7</v>
      </c>
      <c r="E12" s="112">
        <v>0</v>
      </c>
      <c r="F12" s="112">
        <v>12.046</v>
      </c>
      <c r="G12" s="111">
        <f t="shared" si="0"/>
        <v>12.046</v>
      </c>
      <c r="H12" s="111">
        <f t="shared" si="1"/>
        <v>51.7</v>
      </c>
      <c r="I12" s="111">
        <f t="shared" si="2"/>
        <v>39.654</v>
      </c>
      <c r="K12" s="115"/>
      <c r="L12" s="115"/>
    </row>
    <row r="13" spans="1:9" ht="15.75" customHeight="1">
      <c r="A13" s="225"/>
      <c r="B13" s="227" t="s">
        <v>390</v>
      </c>
      <c r="C13" s="227"/>
      <c r="D13" s="112">
        <v>0</v>
      </c>
      <c r="E13" s="112">
        <v>1.146</v>
      </c>
      <c r="F13" s="112">
        <v>0.236</v>
      </c>
      <c r="G13" s="111">
        <f t="shared" si="0"/>
        <v>1.382</v>
      </c>
      <c r="H13" s="111">
        <f t="shared" si="1"/>
        <v>-1.146</v>
      </c>
      <c r="I13" s="111">
        <f t="shared" si="2"/>
        <v>-1.382</v>
      </c>
    </row>
    <row r="14" spans="1:9" ht="15.75" customHeight="1">
      <c r="A14" s="225"/>
      <c r="B14" s="226" t="s">
        <v>150</v>
      </c>
      <c r="C14" s="226"/>
      <c r="D14" s="112">
        <v>255.64</v>
      </c>
      <c r="E14" s="112">
        <v>63.923</v>
      </c>
      <c r="F14" s="112">
        <v>53.703</v>
      </c>
      <c r="G14" s="111">
        <f t="shared" si="0"/>
        <v>117.626</v>
      </c>
      <c r="H14" s="111">
        <f t="shared" si="1"/>
        <v>191.71699999999998</v>
      </c>
      <c r="I14" s="111">
        <f t="shared" si="2"/>
        <v>138.01399999999998</v>
      </c>
    </row>
    <row r="15" spans="1:9" ht="15.75" customHeight="1">
      <c r="A15" s="225"/>
      <c r="B15" s="226" t="s">
        <v>131</v>
      </c>
      <c r="C15" s="226"/>
      <c r="D15" s="112">
        <v>0</v>
      </c>
      <c r="E15" s="112"/>
      <c r="F15" s="112"/>
      <c r="G15" s="111">
        <f>SUM(E15:F15)</f>
        <v>0</v>
      </c>
      <c r="H15" s="111">
        <f>D15-E15</f>
        <v>0</v>
      </c>
      <c r="I15" s="111">
        <f>D15-G15</f>
        <v>0</v>
      </c>
    </row>
    <row r="16" spans="1:9" ht="15.75" customHeight="1">
      <c r="A16" s="225"/>
      <c r="B16" s="227" t="s">
        <v>153</v>
      </c>
      <c r="C16" s="227"/>
      <c r="D16" s="112">
        <v>0</v>
      </c>
      <c r="E16" s="112">
        <v>2.499</v>
      </c>
      <c r="F16" s="112">
        <v>0.589</v>
      </c>
      <c r="G16" s="111">
        <f t="shared" si="0"/>
        <v>3.088</v>
      </c>
      <c r="H16" s="111">
        <f t="shared" si="1"/>
        <v>-2.499</v>
      </c>
      <c r="I16" s="111">
        <f t="shared" si="2"/>
        <v>-3.088</v>
      </c>
    </row>
    <row r="17" spans="1:9" ht="15.75" customHeight="1">
      <c r="A17" s="225"/>
      <c r="B17" s="227" t="s">
        <v>154</v>
      </c>
      <c r="C17" s="227"/>
      <c r="D17" s="112">
        <v>19.84</v>
      </c>
      <c r="E17" s="112"/>
      <c r="F17" s="112"/>
      <c r="G17" s="111">
        <f t="shared" si="0"/>
        <v>0</v>
      </c>
      <c r="H17" s="111">
        <f t="shared" si="1"/>
        <v>19.84</v>
      </c>
      <c r="I17" s="111">
        <f t="shared" si="2"/>
        <v>19.84</v>
      </c>
    </row>
    <row r="18" spans="1:9" ht="15.75" customHeight="1">
      <c r="A18" s="225"/>
      <c r="B18" s="227" t="s">
        <v>155</v>
      </c>
      <c r="C18" s="227"/>
      <c r="D18" s="112">
        <v>0</v>
      </c>
      <c r="E18" s="112"/>
      <c r="F18" s="112"/>
      <c r="G18" s="111">
        <f t="shared" si="0"/>
        <v>0</v>
      </c>
      <c r="H18" s="111">
        <f t="shared" si="1"/>
        <v>0</v>
      </c>
      <c r="I18" s="111">
        <f t="shared" si="2"/>
        <v>0</v>
      </c>
    </row>
    <row r="19" spans="1:9" ht="15.75" customHeight="1">
      <c r="A19" s="225"/>
      <c r="B19" s="226" t="s">
        <v>157</v>
      </c>
      <c r="C19" s="226"/>
      <c r="D19" s="112">
        <v>5.63</v>
      </c>
      <c r="E19" s="112">
        <v>18.248</v>
      </c>
      <c r="F19" s="112">
        <v>6.118</v>
      </c>
      <c r="G19" s="111">
        <f t="shared" si="0"/>
        <v>24.366</v>
      </c>
      <c r="H19" s="111">
        <f t="shared" si="1"/>
        <v>-12.618000000000002</v>
      </c>
      <c r="I19" s="111">
        <f t="shared" si="2"/>
        <v>-18.736</v>
      </c>
    </row>
    <row r="20" spans="1:9" ht="15.75" customHeight="1">
      <c r="A20" s="225"/>
      <c r="B20" s="227" t="s">
        <v>391</v>
      </c>
      <c r="C20" s="227"/>
      <c r="D20" s="112">
        <v>86.94</v>
      </c>
      <c r="E20" s="112"/>
      <c r="F20" s="112"/>
      <c r="G20" s="111">
        <f t="shared" si="0"/>
        <v>0</v>
      </c>
      <c r="H20" s="111">
        <f t="shared" si="1"/>
        <v>86.94</v>
      </c>
      <c r="I20" s="111">
        <f t="shared" si="2"/>
        <v>86.94</v>
      </c>
    </row>
    <row r="21" spans="1:9" ht="15.75" customHeight="1">
      <c r="A21" s="225"/>
      <c r="B21" s="227" t="s">
        <v>399</v>
      </c>
      <c r="C21" s="227"/>
      <c r="D21" s="112">
        <v>41.85</v>
      </c>
      <c r="E21" s="112"/>
      <c r="F21" s="112"/>
      <c r="G21" s="111">
        <f t="shared" si="0"/>
        <v>0</v>
      </c>
      <c r="H21" s="111">
        <f t="shared" si="1"/>
        <v>41.85</v>
      </c>
      <c r="I21" s="111">
        <f t="shared" si="2"/>
        <v>41.85</v>
      </c>
    </row>
    <row r="22" spans="1:9" ht="15.75" customHeight="1">
      <c r="A22" s="225"/>
      <c r="B22" s="227" t="s">
        <v>160</v>
      </c>
      <c r="C22" s="227"/>
      <c r="D22" s="112">
        <v>0</v>
      </c>
      <c r="E22" s="112"/>
      <c r="F22" s="112"/>
      <c r="G22" s="111">
        <f t="shared" si="0"/>
        <v>0</v>
      </c>
      <c r="H22" s="111">
        <f t="shared" si="1"/>
        <v>0</v>
      </c>
      <c r="I22" s="111">
        <f t="shared" si="2"/>
        <v>0</v>
      </c>
    </row>
    <row r="23" spans="1:9" ht="15.75" customHeight="1">
      <c r="A23" s="225"/>
      <c r="B23" s="227" t="s">
        <v>162</v>
      </c>
      <c r="C23" s="227"/>
      <c r="D23" s="110">
        <v>0</v>
      </c>
      <c r="E23" s="112">
        <v>25.991999999999997</v>
      </c>
      <c r="F23" s="112">
        <v>4.062</v>
      </c>
      <c r="G23" s="111">
        <f t="shared" si="0"/>
        <v>30.054</v>
      </c>
      <c r="H23" s="111">
        <f t="shared" si="1"/>
        <v>-25.991999999999997</v>
      </c>
      <c r="I23" s="111">
        <f t="shared" si="2"/>
        <v>-30.054</v>
      </c>
    </row>
    <row r="24" spans="1:9" ht="15.75" customHeight="1">
      <c r="A24" s="225"/>
      <c r="B24" s="227" t="s">
        <v>161</v>
      </c>
      <c r="C24" s="227"/>
      <c r="D24" s="110">
        <v>1.28</v>
      </c>
      <c r="E24" s="112"/>
      <c r="F24" s="112"/>
      <c r="G24" s="111">
        <f t="shared" si="0"/>
        <v>0</v>
      </c>
      <c r="H24" s="111">
        <f t="shared" si="1"/>
        <v>1.28</v>
      </c>
      <c r="I24" s="111">
        <f t="shared" si="2"/>
        <v>1.28</v>
      </c>
    </row>
    <row r="25" spans="1:9" ht="15.75" customHeight="1">
      <c r="A25" s="225"/>
      <c r="B25" s="227" t="s">
        <v>158</v>
      </c>
      <c r="C25" s="227"/>
      <c r="D25" s="112">
        <v>0</v>
      </c>
      <c r="E25" s="112">
        <v>0</v>
      </c>
      <c r="F25" s="112">
        <v>0.006</v>
      </c>
      <c r="G25" s="111">
        <f t="shared" si="0"/>
        <v>0.006</v>
      </c>
      <c r="H25" s="111">
        <f t="shared" si="1"/>
        <v>0</v>
      </c>
      <c r="I25" s="111">
        <f t="shared" si="2"/>
        <v>-0.006</v>
      </c>
    </row>
    <row r="26" spans="1:9" ht="15.75" customHeight="1">
      <c r="A26" s="225"/>
      <c r="B26" s="227" t="s">
        <v>159</v>
      </c>
      <c r="C26" s="227"/>
      <c r="D26" s="112">
        <v>2.01</v>
      </c>
      <c r="E26" s="112">
        <v>4.302</v>
      </c>
      <c r="F26" s="112">
        <v>8.748999999999999</v>
      </c>
      <c r="G26" s="111">
        <f t="shared" si="0"/>
        <v>13.050999999999998</v>
      </c>
      <c r="H26" s="111">
        <f t="shared" si="1"/>
        <v>-2.292</v>
      </c>
      <c r="I26" s="111">
        <f t="shared" si="2"/>
        <v>-11.040999999999999</v>
      </c>
    </row>
    <row r="27" spans="1:9" ht="15.75" customHeight="1" hidden="1">
      <c r="A27" s="225"/>
      <c r="B27" s="227" t="s">
        <v>161</v>
      </c>
      <c r="C27" s="227"/>
      <c r="D27" s="112">
        <v>0</v>
      </c>
      <c r="E27" s="112"/>
      <c r="F27" s="112"/>
      <c r="G27" s="111">
        <f t="shared" si="0"/>
        <v>0</v>
      </c>
      <c r="H27" s="111">
        <f t="shared" si="1"/>
        <v>0</v>
      </c>
      <c r="I27" s="111">
        <f t="shared" si="2"/>
        <v>0</v>
      </c>
    </row>
    <row r="28" spans="1:12" ht="15.75" customHeight="1">
      <c r="A28" s="225"/>
      <c r="B28" s="227" t="s">
        <v>217</v>
      </c>
      <c r="C28" s="227"/>
      <c r="D28" s="112">
        <v>513.25</v>
      </c>
      <c r="E28" s="112">
        <v>200</v>
      </c>
      <c r="F28" s="112">
        <v>7.726</v>
      </c>
      <c r="G28" s="111">
        <f t="shared" si="0"/>
        <v>207.726</v>
      </c>
      <c r="H28" s="111">
        <f t="shared" si="1"/>
        <v>313.25</v>
      </c>
      <c r="I28" s="111">
        <f t="shared" si="2"/>
        <v>305.524</v>
      </c>
      <c r="K28" s="102">
        <v>802.384</v>
      </c>
      <c r="L28" s="102">
        <v>185.226</v>
      </c>
    </row>
    <row r="29" spans="1:12" ht="15.75" customHeight="1">
      <c r="A29" s="225"/>
      <c r="B29" s="227" t="s">
        <v>53</v>
      </c>
      <c r="C29" s="227"/>
      <c r="D29" s="112">
        <v>499.35</v>
      </c>
      <c r="E29" s="112">
        <v>0</v>
      </c>
      <c r="F29" s="112">
        <v>29.625</v>
      </c>
      <c r="G29" s="111">
        <f t="shared" si="0"/>
        <v>29.625</v>
      </c>
      <c r="H29" s="111">
        <f t="shared" si="1"/>
        <v>499.35</v>
      </c>
      <c r="I29" s="111">
        <f t="shared" si="2"/>
        <v>469.725</v>
      </c>
      <c r="K29" s="102">
        <v>809.615</v>
      </c>
      <c r="L29" s="102">
        <v>198.346</v>
      </c>
    </row>
    <row r="30" spans="1:12" ht="15.75" customHeight="1">
      <c r="A30" s="225"/>
      <c r="B30" s="227" t="s">
        <v>740</v>
      </c>
      <c r="C30" s="227"/>
      <c r="D30" s="112">
        <v>0.31</v>
      </c>
      <c r="E30" s="112"/>
      <c r="F30" s="112"/>
      <c r="G30" s="111">
        <f t="shared" si="0"/>
        <v>0</v>
      </c>
      <c r="H30" s="111">
        <f t="shared" si="1"/>
        <v>0.31</v>
      </c>
      <c r="I30" s="111">
        <f t="shared" si="2"/>
        <v>0.31</v>
      </c>
      <c r="K30" s="102">
        <f>K29-K28</f>
        <v>7.2309999999999945</v>
      </c>
      <c r="L30" s="102">
        <f>L29-L28</f>
        <v>13.120000000000005</v>
      </c>
    </row>
    <row r="31" spans="1:9" ht="15.75" customHeight="1">
      <c r="A31" s="225"/>
      <c r="B31" s="227" t="s">
        <v>790</v>
      </c>
      <c r="C31" s="227"/>
      <c r="D31" s="112">
        <v>34.83</v>
      </c>
      <c r="E31" s="112"/>
      <c r="F31" s="112"/>
      <c r="G31" s="111"/>
      <c r="H31" s="111">
        <f t="shared" si="1"/>
        <v>34.83</v>
      </c>
      <c r="I31" s="111"/>
    </row>
    <row r="32" spans="1:9" ht="15.75" customHeight="1">
      <c r="A32" s="225"/>
      <c r="B32" s="227" t="s">
        <v>741</v>
      </c>
      <c r="C32" s="227"/>
      <c r="D32" s="112">
        <v>0</v>
      </c>
      <c r="E32" s="112">
        <v>56.978</v>
      </c>
      <c r="F32" s="112">
        <v>0.227</v>
      </c>
      <c r="G32" s="111">
        <f t="shared" si="0"/>
        <v>57.205</v>
      </c>
      <c r="H32" s="111">
        <f t="shared" si="1"/>
        <v>-56.978</v>
      </c>
      <c r="I32" s="111">
        <f t="shared" si="2"/>
        <v>-57.205</v>
      </c>
    </row>
    <row r="33" spans="1:9" ht="15.75" customHeight="1">
      <c r="A33" s="225"/>
      <c r="B33" s="226" t="s">
        <v>607</v>
      </c>
      <c r="C33" s="226"/>
      <c r="D33" s="112">
        <v>0</v>
      </c>
      <c r="E33" s="112">
        <v>7.231</v>
      </c>
      <c r="F33" s="112">
        <v>13.12</v>
      </c>
      <c r="G33" s="111">
        <f t="shared" si="0"/>
        <v>20.351</v>
      </c>
      <c r="H33" s="111">
        <f t="shared" si="1"/>
        <v>-7.231</v>
      </c>
      <c r="I33" s="111">
        <f t="shared" si="2"/>
        <v>-20.351</v>
      </c>
    </row>
    <row r="34" spans="1:13" s="118" customFormat="1" ht="18.75">
      <c r="A34" s="225"/>
      <c r="B34" s="228" t="s">
        <v>640</v>
      </c>
      <c r="C34" s="228"/>
      <c r="D34" s="116">
        <f>SUM(D6:D8,D10:D33)</f>
        <v>1692.6499999999996</v>
      </c>
      <c r="E34" s="116">
        <f>SUM(E6:E8,E10:E33)</f>
        <v>809.6149999999999</v>
      </c>
      <c r="F34" s="116">
        <f>SUM(F6:F8,F10:F33)</f>
        <v>198.34600000000003</v>
      </c>
      <c r="G34" s="117">
        <f>SUM(G6:G8,G10:G33)</f>
        <v>1007.961</v>
      </c>
      <c r="H34" s="117">
        <f>H6+H9+H10+H11+H12+H13+H14+H15+H16+H17+H18+H19+H20+H21+H22+H23+H24+H25+H26+H28+H29+H30+H32</f>
        <v>855.436</v>
      </c>
      <c r="I34" s="117">
        <f>SUM(I6:I8,I10:I33)</f>
        <v>649.8589999999999</v>
      </c>
      <c r="K34" s="102"/>
      <c r="L34" s="102"/>
      <c r="M34" s="102"/>
    </row>
    <row r="35" spans="1:9" ht="15.75">
      <c r="A35" s="225" t="s">
        <v>851</v>
      </c>
      <c r="B35" s="226" t="s">
        <v>382</v>
      </c>
      <c r="C35" s="226"/>
      <c r="D35" s="112">
        <v>115.77</v>
      </c>
      <c r="E35" s="112">
        <v>201.83800000000002</v>
      </c>
      <c r="F35" s="112">
        <v>34.980000000000004</v>
      </c>
      <c r="G35" s="111">
        <f t="shared" si="0"/>
        <v>236.81800000000004</v>
      </c>
      <c r="H35" s="111">
        <f t="shared" si="1"/>
        <v>-86.06800000000003</v>
      </c>
      <c r="I35" s="111">
        <f t="shared" si="2"/>
        <v>-121.04800000000004</v>
      </c>
    </row>
    <row r="36" spans="1:9" ht="15.75">
      <c r="A36" s="225"/>
      <c r="B36" s="226" t="s">
        <v>738</v>
      </c>
      <c r="C36" s="109" t="s">
        <v>385</v>
      </c>
      <c r="D36" s="112">
        <v>16.85</v>
      </c>
      <c r="E36" s="112">
        <v>64.092</v>
      </c>
      <c r="F36" s="112">
        <v>5.961</v>
      </c>
      <c r="G36" s="111">
        <f t="shared" si="0"/>
        <v>70.053</v>
      </c>
      <c r="H36" s="111">
        <f t="shared" si="1"/>
        <v>-47.242</v>
      </c>
      <c r="I36" s="111">
        <f t="shared" si="2"/>
        <v>-53.202999999999996</v>
      </c>
    </row>
    <row r="37" spans="1:9" ht="15.75">
      <c r="A37" s="225"/>
      <c r="B37" s="226"/>
      <c r="C37" s="109" t="s">
        <v>387</v>
      </c>
      <c r="D37" s="112">
        <v>39.28</v>
      </c>
      <c r="E37" s="112">
        <v>92.28999999999999</v>
      </c>
      <c r="F37" s="112">
        <v>43.43</v>
      </c>
      <c r="G37" s="111">
        <f t="shared" si="0"/>
        <v>135.72</v>
      </c>
      <c r="H37" s="111">
        <f t="shared" si="1"/>
        <v>-53.00999999999999</v>
      </c>
      <c r="I37" s="111">
        <f t="shared" si="2"/>
        <v>-96.44</v>
      </c>
    </row>
    <row r="38" spans="1:9" ht="15.75">
      <c r="A38" s="225"/>
      <c r="B38" s="226"/>
      <c r="C38" s="109" t="s">
        <v>640</v>
      </c>
      <c r="D38" s="112">
        <f>D37+D36</f>
        <v>56.13</v>
      </c>
      <c r="E38" s="112">
        <f>SUM(E36:E37)</f>
        <v>156.382</v>
      </c>
      <c r="F38" s="112">
        <f>SUM(F36:F37)</f>
        <v>49.391</v>
      </c>
      <c r="G38" s="111">
        <f t="shared" si="0"/>
        <v>205.773</v>
      </c>
      <c r="H38" s="111">
        <f t="shared" si="1"/>
        <v>-100.25200000000001</v>
      </c>
      <c r="I38" s="111">
        <f t="shared" si="2"/>
        <v>-149.643</v>
      </c>
    </row>
    <row r="39" spans="1:9" ht="15.75">
      <c r="A39" s="225"/>
      <c r="B39" s="227" t="s">
        <v>389</v>
      </c>
      <c r="C39" s="227"/>
      <c r="D39" s="112">
        <v>1.62</v>
      </c>
      <c r="E39" s="112">
        <v>1.609</v>
      </c>
      <c r="F39" s="112">
        <v>0.271</v>
      </c>
      <c r="G39" s="111">
        <f t="shared" si="0"/>
        <v>1.88</v>
      </c>
      <c r="H39" s="111">
        <f t="shared" si="1"/>
        <v>0.01100000000000012</v>
      </c>
      <c r="I39" s="111">
        <f t="shared" si="2"/>
        <v>-0.2599999999999998</v>
      </c>
    </row>
    <row r="40" spans="1:9" ht="15.75">
      <c r="A40" s="225"/>
      <c r="B40" s="226" t="s">
        <v>386</v>
      </c>
      <c r="C40" s="226"/>
      <c r="D40" s="112">
        <v>0.94</v>
      </c>
      <c r="E40" s="112">
        <v>3.4459999999999997</v>
      </c>
      <c r="F40" s="112">
        <v>0.519</v>
      </c>
      <c r="G40" s="111">
        <f t="shared" si="0"/>
        <v>3.965</v>
      </c>
      <c r="H40" s="111">
        <f t="shared" si="1"/>
        <v>-2.506</v>
      </c>
      <c r="I40" s="111">
        <f t="shared" si="2"/>
        <v>-3.025</v>
      </c>
    </row>
    <row r="41" spans="1:13" ht="15.75">
      <c r="A41" s="225"/>
      <c r="B41" s="226" t="s">
        <v>739</v>
      </c>
      <c r="C41" s="226"/>
      <c r="D41" s="112">
        <v>212.4</v>
      </c>
      <c r="E41" s="112">
        <v>51.704</v>
      </c>
      <c r="F41" s="112">
        <v>2.54</v>
      </c>
      <c r="G41" s="111">
        <f t="shared" si="0"/>
        <v>54.244</v>
      </c>
      <c r="H41" s="111">
        <f t="shared" si="1"/>
        <v>160.696</v>
      </c>
      <c r="I41" s="111">
        <f t="shared" si="2"/>
        <v>158.156</v>
      </c>
      <c r="L41" s="102">
        <v>1507.893</v>
      </c>
      <c r="M41" s="102">
        <v>451.254</v>
      </c>
    </row>
    <row r="42" spans="1:13" ht="15.75">
      <c r="A42" s="225"/>
      <c r="B42" s="227" t="s">
        <v>390</v>
      </c>
      <c r="C42" s="227"/>
      <c r="D42" s="112">
        <v>0</v>
      </c>
      <c r="E42" s="112">
        <v>0.9119999999999999</v>
      </c>
      <c r="F42" s="112">
        <v>0.21299999999999997</v>
      </c>
      <c r="G42" s="111">
        <f t="shared" si="0"/>
        <v>1.125</v>
      </c>
      <c r="H42" s="111">
        <f t="shared" si="1"/>
        <v>-0.9119999999999999</v>
      </c>
      <c r="I42" s="111">
        <f t="shared" si="2"/>
        <v>-1.125</v>
      </c>
      <c r="L42" s="102">
        <f>L40-L41</f>
        <v>-1507.893</v>
      </c>
      <c r="M42" s="102">
        <f>M40-M41</f>
        <v>-451.254</v>
      </c>
    </row>
    <row r="43" spans="1:9" ht="15.75">
      <c r="A43" s="225"/>
      <c r="B43" s="226" t="s">
        <v>150</v>
      </c>
      <c r="C43" s="226"/>
      <c r="D43" s="112">
        <v>404.78</v>
      </c>
      <c r="E43" s="112">
        <v>67.743</v>
      </c>
      <c r="F43" s="112">
        <v>57.894999999999996</v>
      </c>
      <c r="G43" s="111">
        <f t="shared" si="0"/>
        <v>125.63799999999999</v>
      </c>
      <c r="H43" s="111">
        <f t="shared" si="1"/>
        <v>337.037</v>
      </c>
      <c r="I43" s="111">
        <f>D43-G43</f>
        <v>279.142</v>
      </c>
    </row>
    <row r="44" spans="1:9" ht="15.75">
      <c r="A44" s="225"/>
      <c r="B44" s="227" t="s">
        <v>131</v>
      </c>
      <c r="C44" s="227"/>
      <c r="D44" s="112">
        <v>0</v>
      </c>
      <c r="E44" s="112">
        <v>0</v>
      </c>
      <c r="F44" s="112">
        <v>0</v>
      </c>
      <c r="G44" s="111">
        <f t="shared" si="0"/>
        <v>0</v>
      </c>
      <c r="H44" s="111">
        <f t="shared" si="1"/>
        <v>0</v>
      </c>
      <c r="I44" s="111">
        <f>D44-G44</f>
        <v>0</v>
      </c>
    </row>
    <row r="45" spans="1:9" ht="15.75">
      <c r="A45" s="225"/>
      <c r="B45" s="227" t="s">
        <v>153</v>
      </c>
      <c r="C45" s="227"/>
      <c r="D45" s="112">
        <v>0</v>
      </c>
      <c r="E45" s="112">
        <v>2.57</v>
      </c>
      <c r="F45" s="112">
        <v>0.5860000000000001</v>
      </c>
      <c r="G45" s="111">
        <f t="shared" si="0"/>
        <v>3.1559999999999997</v>
      </c>
      <c r="H45" s="111">
        <f t="shared" si="1"/>
        <v>-2.57</v>
      </c>
      <c r="I45" s="111">
        <f>D45-G45</f>
        <v>-3.1559999999999997</v>
      </c>
    </row>
    <row r="46" spans="1:13" ht="15.75">
      <c r="A46" s="225"/>
      <c r="B46" s="227" t="s">
        <v>154</v>
      </c>
      <c r="C46" s="227"/>
      <c r="D46" s="112">
        <v>3.06</v>
      </c>
      <c r="E46" s="112">
        <v>0</v>
      </c>
      <c r="F46" s="112">
        <v>0</v>
      </c>
      <c r="G46" s="111">
        <f t="shared" si="0"/>
        <v>0</v>
      </c>
      <c r="H46" s="111">
        <f t="shared" si="1"/>
        <v>3.06</v>
      </c>
      <c r="I46" s="111">
        <f>D46-G46</f>
        <v>3.06</v>
      </c>
      <c r="L46" s="102">
        <v>1745.182</v>
      </c>
      <c r="M46" s="102">
        <v>539.281</v>
      </c>
    </row>
    <row r="47" spans="1:13" ht="15.75">
      <c r="A47" s="225"/>
      <c r="B47" s="226" t="s">
        <v>157</v>
      </c>
      <c r="C47" s="226"/>
      <c r="D47" s="112">
        <v>5.32</v>
      </c>
      <c r="E47" s="112">
        <v>24.041</v>
      </c>
      <c r="F47" s="112">
        <v>6.854</v>
      </c>
      <c r="G47" s="111">
        <f t="shared" si="0"/>
        <v>30.895</v>
      </c>
      <c r="H47" s="111">
        <f t="shared" si="1"/>
        <v>-18.721</v>
      </c>
      <c r="I47" s="111">
        <f>D47-G47</f>
        <v>-25.575</v>
      </c>
      <c r="L47" s="102">
        <v>1710.7</v>
      </c>
      <c r="M47" s="102">
        <v>501.2</v>
      </c>
    </row>
    <row r="48" spans="1:13" ht="15.75">
      <c r="A48" s="225"/>
      <c r="B48" s="227" t="s">
        <v>391</v>
      </c>
      <c r="C48" s="227"/>
      <c r="D48" s="112">
        <v>76.29</v>
      </c>
      <c r="E48" s="112">
        <v>0</v>
      </c>
      <c r="F48" s="112">
        <v>0</v>
      </c>
      <c r="G48" s="111">
        <f t="shared" si="0"/>
        <v>0</v>
      </c>
      <c r="H48" s="111">
        <f t="shared" si="1"/>
        <v>76.29</v>
      </c>
      <c r="I48" s="111">
        <f aca="true" t="shared" si="3" ref="I48:I60">D48-G48</f>
        <v>76.29</v>
      </c>
      <c r="L48" s="102">
        <f>L46-L47</f>
        <v>34.48199999999997</v>
      </c>
      <c r="M48" s="102">
        <f>M46-M47</f>
        <v>38.08099999999996</v>
      </c>
    </row>
    <row r="49" spans="1:9" ht="15.75">
      <c r="A49" s="225"/>
      <c r="B49" s="227" t="s">
        <v>399</v>
      </c>
      <c r="C49" s="227"/>
      <c r="D49" s="112">
        <v>21.89</v>
      </c>
      <c r="E49" s="112">
        <v>0</v>
      </c>
      <c r="F49" s="112">
        <v>0</v>
      </c>
      <c r="G49" s="111">
        <f t="shared" si="0"/>
        <v>0</v>
      </c>
      <c r="H49" s="111">
        <f t="shared" si="1"/>
        <v>21.89</v>
      </c>
      <c r="I49" s="111">
        <f t="shared" si="3"/>
        <v>21.89</v>
      </c>
    </row>
    <row r="50" spans="1:9" ht="15.75">
      <c r="A50" s="225"/>
      <c r="B50" s="227" t="s">
        <v>160</v>
      </c>
      <c r="C50" s="227"/>
      <c r="D50" s="112">
        <v>0</v>
      </c>
      <c r="E50" s="112">
        <v>0</v>
      </c>
      <c r="F50" s="112">
        <v>0</v>
      </c>
      <c r="G50" s="111">
        <f t="shared" si="0"/>
        <v>0</v>
      </c>
      <c r="H50" s="111">
        <f t="shared" si="1"/>
        <v>0</v>
      </c>
      <c r="I50" s="111">
        <f t="shared" si="3"/>
        <v>0</v>
      </c>
    </row>
    <row r="51" spans="1:9" ht="17.25" customHeight="1">
      <c r="A51" s="225"/>
      <c r="B51" s="227" t="s">
        <v>162</v>
      </c>
      <c r="C51" s="227"/>
      <c r="D51" s="112">
        <v>0</v>
      </c>
      <c r="E51" s="112">
        <v>39.891999999999996</v>
      </c>
      <c r="F51" s="112">
        <v>3.7560000000000002</v>
      </c>
      <c r="G51" s="111">
        <f t="shared" si="0"/>
        <v>43.647999999999996</v>
      </c>
      <c r="H51" s="111">
        <f t="shared" si="1"/>
        <v>-39.891999999999996</v>
      </c>
      <c r="I51" s="111">
        <f t="shared" si="3"/>
        <v>-43.647999999999996</v>
      </c>
    </row>
    <row r="52" spans="1:9" ht="17.25" customHeight="1">
      <c r="A52" s="225"/>
      <c r="B52" s="227" t="s">
        <v>158</v>
      </c>
      <c r="C52" s="227"/>
      <c r="D52" s="112">
        <v>0</v>
      </c>
      <c r="E52" s="112">
        <v>0.405</v>
      </c>
      <c r="F52" s="112">
        <v>0.165</v>
      </c>
      <c r="G52" s="111">
        <f t="shared" si="0"/>
        <v>0.5700000000000001</v>
      </c>
      <c r="H52" s="111">
        <f t="shared" si="1"/>
        <v>-0.405</v>
      </c>
      <c r="I52" s="111">
        <f t="shared" si="3"/>
        <v>-0.5700000000000001</v>
      </c>
    </row>
    <row r="53" spans="1:9" ht="17.25" customHeight="1">
      <c r="A53" s="225"/>
      <c r="B53" s="227" t="s">
        <v>159</v>
      </c>
      <c r="C53" s="227"/>
      <c r="D53" s="112">
        <v>1.77</v>
      </c>
      <c r="E53" s="112">
        <v>3.95</v>
      </c>
      <c r="F53" s="112">
        <v>1.703</v>
      </c>
      <c r="G53" s="111">
        <f t="shared" si="0"/>
        <v>5.6530000000000005</v>
      </c>
      <c r="H53" s="111">
        <f t="shared" si="1"/>
        <v>-2.18</v>
      </c>
      <c r="I53" s="111">
        <f t="shared" si="3"/>
        <v>-3.8830000000000005</v>
      </c>
    </row>
    <row r="54" spans="1:9" ht="17.25" customHeight="1">
      <c r="A54" s="225"/>
      <c r="B54" s="227" t="s">
        <v>161</v>
      </c>
      <c r="C54" s="227"/>
      <c r="D54" s="112">
        <v>0</v>
      </c>
      <c r="E54" s="112">
        <v>0</v>
      </c>
      <c r="F54" s="112">
        <v>0</v>
      </c>
      <c r="G54" s="111">
        <f t="shared" si="0"/>
        <v>0</v>
      </c>
      <c r="H54" s="111">
        <f t="shared" si="1"/>
        <v>0</v>
      </c>
      <c r="I54" s="111">
        <f t="shared" si="3"/>
        <v>0</v>
      </c>
    </row>
    <row r="55" spans="1:9" ht="17.25" customHeight="1">
      <c r="A55" s="225"/>
      <c r="B55" s="227" t="s">
        <v>155</v>
      </c>
      <c r="C55" s="227"/>
      <c r="D55" s="112">
        <v>11.32</v>
      </c>
      <c r="E55" s="112">
        <v>0</v>
      </c>
      <c r="F55" s="112">
        <v>0</v>
      </c>
      <c r="G55" s="111">
        <f t="shared" si="0"/>
        <v>0</v>
      </c>
      <c r="H55" s="111">
        <f t="shared" si="1"/>
        <v>11.32</v>
      </c>
      <c r="I55" s="111">
        <f t="shared" si="3"/>
        <v>11.32</v>
      </c>
    </row>
    <row r="56" spans="1:13" ht="15.75">
      <c r="A56" s="225"/>
      <c r="B56" s="227" t="s">
        <v>217</v>
      </c>
      <c r="C56" s="227"/>
      <c r="D56" s="112">
        <v>900</v>
      </c>
      <c r="E56" s="112">
        <v>250.016</v>
      </c>
      <c r="F56" s="112">
        <v>25.957</v>
      </c>
      <c r="G56" s="111">
        <f t="shared" si="0"/>
        <v>275.973</v>
      </c>
      <c r="H56" s="111">
        <f t="shared" si="1"/>
        <v>649.984</v>
      </c>
      <c r="I56" s="111">
        <f t="shared" si="3"/>
        <v>624.027</v>
      </c>
      <c r="L56" s="102">
        <v>810.636</v>
      </c>
      <c r="M56" s="102">
        <v>206.26</v>
      </c>
    </row>
    <row r="57" spans="1:13" ht="15.75">
      <c r="A57" s="225"/>
      <c r="B57" s="227" t="s">
        <v>53</v>
      </c>
      <c r="C57" s="227"/>
      <c r="D57" s="112">
        <v>0</v>
      </c>
      <c r="E57" s="112">
        <v>0</v>
      </c>
      <c r="F57" s="112">
        <v>11.828</v>
      </c>
      <c r="G57" s="111">
        <f t="shared" si="0"/>
        <v>11.828</v>
      </c>
      <c r="H57" s="111">
        <f t="shared" si="1"/>
        <v>0</v>
      </c>
      <c r="I57" s="111">
        <f t="shared" si="3"/>
        <v>-11.828</v>
      </c>
      <c r="L57" s="102" t="e">
        <f>L56-#REF!</f>
        <v>#REF!</v>
      </c>
      <c r="M57" s="102" t="e">
        <f>M56-#REF!</f>
        <v>#REF!</v>
      </c>
    </row>
    <row r="58" spans="1:9" ht="15.75">
      <c r="A58" s="225"/>
      <c r="B58" s="227" t="s">
        <v>740</v>
      </c>
      <c r="C58" s="227"/>
      <c r="D58" s="112">
        <v>0.14</v>
      </c>
      <c r="E58" s="112">
        <v>0</v>
      </c>
      <c r="F58" s="112">
        <v>0</v>
      </c>
      <c r="G58" s="111">
        <f t="shared" si="0"/>
        <v>0</v>
      </c>
      <c r="H58" s="111">
        <f t="shared" si="1"/>
        <v>0.14</v>
      </c>
      <c r="I58" s="111">
        <f t="shared" si="3"/>
        <v>0.14</v>
      </c>
    </row>
    <row r="59" spans="1:9" ht="15.75">
      <c r="A59" s="225"/>
      <c r="B59" s="227" t="s">
        <v>741</v>
      </c>
      <c r="C59" s="227"/>
      <c r="D59" s="112">
        <v>0</v>
      </c>
      <c r="E59" s="112">
        <v>0</v>
      </c>
      <c r="F59" s="112">
        <v>0</v>
      </c>
      <c r="G59" s="111">
        <f t="shared" si="0"/>
        <v>0</v>
      </c>
      <c r="H59" s="111">
        <f t="shared" si="1"/>
        <v>0</v>
      </c>
      <c r="I59" s="111">
        <f t="shared" si="3"/>
        <v>0</v>
      </c>
    </row>
    <row r="60" spans="1:11" ht="15.75">
      <c r="A60" s="225"/>
      <c r="B60" s="226" t="s">
        <v>607</v>
      </c>
      <c r="C60" s="226"/>
      <c r="D60" s="112">
        <v>0</v>
      </c>
      <c r="E60" s="112">
        <v>6.136</v>
      </c>
      <c r="F60" s="112">
        <v>9.56</v>
      </c>
      <c r="G60" s="111">
        <f t="shared" si="0"/>
        <v>15.696000000000002</v>
      </c>
      <c r="H60" s="111">
        <f t="shared" si="1"/>
        <v>-6.136</v>
      </c>
      <c r="I60" s="111">
        <f t="shared" si="3"/>
        <v>-15.696000000000002</v>
      </c>
      <c r="K60" s="102">
        <f>K43-K47</f>
        <v>0</v>
      </c>
    </row>
    <row r="61" spans="1:9" s="119" customFormat="1" ht="18.75">
      <c r="A61" s="225"/>
      <c r="B61" s="228" t="s">
        <v>640</v>
      </c>
      <c r="C61" s="228"/>
      <c r="D61" s="116">
        <f>SUM(D35:D37,D39:D60)</f>
        <v>1811.43</v>
      </c>
      <c r="E61" s="116">
        <f>SUM(E35:E37,E39:E60)</f>
        <v>810.6439999999999</v>
      </c>
      <c r="F61" s="116">
        <f>SUM(F35:F37,F39:F60)</f>
        <v>206.21800000000005</v>
      </c>
      <c r="G61" s="117">
        <f>SUM(G35:G37,G39:G60)</f>
        <v>1016.862</v>
      </c>
      <c r="H61" s="117">
        <f>SUM(H35:H37,H39:H60)</f>
        <v>1000.7860000000001</v>
      </c>
      <c r="I61" s="117">
        <f>SUM(I35:I37,I39:I60)</f>
        <v>794.568</v>
      </c>
    </row>
    <row r="62" spans="1:9" ht="19.5" customHeight="1">
      <c r="A62" s="229"/>
      <c r="B62" s="229"/>
      <c r="C62" s="229"/>
      <c r="D62" s="229"/>
      <c r="E62" s="229"/>
      <c r="F62" s="229"/>
      <c r="G62" s="229"/>
      <c r="H62" s="229"/>
      <c r="I62" s="229"/>
    </row>
    <row r="64" spans="5:6" ht="12.75">
      <c r="E64" s="121">
        <v>119.109</v>
      </c>
      <c r="F64" s="121">
        <v>65.676</v>
      </c>
    </row>
    <row r="65" spans="5:6" ht="12.75">
      <c r="E65" s="121">
        <f>E64-E61</f>
        <v>-691.5349999999999</v>
      </c>
      <c r="F65" s="121">
        <f>F64-F61</f>
        <v>-140.54200000000003</v>
      </c>
    </row>
  </sheetData>
  <sheetProtection/>
  <mergeCells count="64">
    <mergeCell ref="B58:C58"/>
    <mergeCell ref="B59:C59"/>
    <mergeCell ref="B60:C60"/>
    <mergeCell ref="B61:C61"/>
    <mergeCell ref="A62:I62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A35:A61"/>
    <mergeCell ref="B35:C35"/>
    <mergeCell ref="B36:B38"/>
    <mergeCell ref="B39:C39"/>
    <mergeCell ref="B40:C40"/>
    <mergeCell ref="B41:C41"/>
    <mergeCell ref="B42:C42"/>
    <mergeCell ref="B43:C43"/>
    <mergeCell ref="B44:C44"/>
    <mergeCell ref="B45:C45"/>
    <mergeCell ref="B28:C28"/>
    <mergeCell ref="B29:C29"/>
    <mergeCell ref="B30:C30"/>
    <mergeCell ref="B32:C32"/>
    <mergeCell ref="B33:C33"/>
    <mergeCell ref="B34:C34"/>
    <mergeCell ref="B31:C31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5:C5"/>
    <mergeCell ref="A6:A34"/>
    <mergeCell ref="B6:C6"/>
    <mergeCell ref="B7:B9"/>
    <mergeCell ref="B10:C10"/>
    <mergeCell ref="B11:C11"/>
    <mergeCell ref="B12:C12"/>
    <mergeCell ref="B13:C13"/>
    <mergeCell ref="B14:C14"/>
    <mergeCell ref="B15:C15"/>
    <mergeCell ref="A1:I1"/>
    <mergeCell ref="A2:I2"/>
    <mergeCell ref="A3:A4"/>
    <mergeCell ref="B3:C4"/>
    <mergeCell ref="D3:D4"/>
    <mergeCell ref="E3:G3"/>
    <mergeCell ref="H3:H4"/>
    <mergeCell ref="I3:I4"/>
  </mergeCells>
  <printOptions gridLines="1" horizontalCentered="1"/>
  <pageMargins left="0" right="0" top="0.5" bottom="0.5" header="0.25" footer="0.2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T44"/>
  <sheetViews>
    <sheetView zoomScalePageLayoutView="0" workbookViewId="0" topLeftCell="A10">
      <selection activeCell="B17" sqref="B17:L44"/>
    </sheetView>
  </sheetViews>
  <sheetFormatPr defaultColWidth="9.00390625" defaultRowHeight="12.75"/>
  <cols>
    <col min="1" max="2" width="9.00390625" style="87" customWidth="1"/>
    <col min="3" max="3" width="9.875" style="87" bestFit="1" customWidth="1"/>
    <col min="4" max="16384" width="9.00390625" style="87" customWidth="1"/>
  </cols>
  <sheetData>
    <row r="9" ht="12">
      <c r="E9" s="93"/>
    </row>
    <row r="12" spans="2:4" ht="12">
      <c r="B12" s="87" t="s">
        <v>381</v>
      </c>
      <c r="C12" s="93">
        <v>100.95</v>
      </c>
      <c r="D12" s="93">
        <f>C12/C14*100</f>
        <v>5.572914366470874</v>
      </c>
    </row>
    <row r="13" spans="2:4" ht="12">
      <c r="B13" s="87" t="s">
        <v>384</v>
      </c>
      <c r="C13" s="93">
        <v>1710.48</v>
      </c>
      <c r="D13" s="93">
        <f>C13/C14*100</f>
        <v>94.42653358653888</v>
      </c>
    </row>
    <row r="14" ht="12">
      <c r="C14" s="87">
        <v>1811.44</v>
      </c>
    </row>
    <row r="44" spans="2:20" ht="38.25" customHeight="1">
      <c r="B44" s="230" t="s">
        <v>869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101"/>
      <c r="N44" s="101"/>
      <c r="O44" s="101"/>
      <c r="P44" s="101"/>
      <c r="Q44" s="101"/>
      <c r="R44" s="101"/>
      <c r="S44" s="101"/>
      <c r="T44" s="101"/>
    </row>
  </sheetData>
  <sheetProtection/>
  <mergeCells count="1">
    <mergeCell ref="B44:L44"/>
  </mergeCells>
  <printOptions horizontalCentered="1"/>
  <pageMargins left="0.2" right="0.2" top="0.5" bottom="0.2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58"/>
  <sheetViews>
    <sheetView zoomScalePageLayoutView="0" workbookViewId="0" topLeftCell="A23">
      <selection activeCell="A22" sqref="A22:J58"/>
    </sheetView>
  </sheetViews>
  <sheetFormatPr defaultColWidth="9.00390625" defaultRowHeight="12.75"/>
  <cols>
    <col min="1" max="1" width="9.00390625" style="87" customWidth="1"/>
    <col min="2" max="2" width="31.50390625" style="87" bestFit="1" customWidth="1"/>
    <col min="3" max="3" width="13.00390625" style="87" bestFit="1" customWidth="1"/>
    <col min="4" max="4" width="17.125" style="87" bestFit="1" customWidth="1"/>
    <col min="5" max="16384" width="9.00390625" style="87" customWidth="1"/>
  </cols>
  <sheetData>
    <row r="4" spans="2:4" ht="12.75" thickBot="1">
      <c r="B4" s="88" t="s">
        <v>379</v>
      </c>
      <c r="C4" s="89" t="s">
        <v>716</v>
      </c>
      <c r="D4" s="89" t="s">
        <v>717</v>
      </c>
    </row>
    <row r="5" spans="2:5" ht="12.75">
      <c r="B5" s="90" t="s">
        <v>382</v>
      </c>
      <c r="C5" s="91">
        <v>1048.204</v>
      </c>
      <c r="D5" s="92">
        <v>115.77</v>
      </c>
      <c r="E5" s="93">
        <f>D5/C5*100</f>
        <v>11.044605821004309</v>
      </c>
    </row>
    <row r="6" spans="2:5" ht="12">
      <c r="B6" s="94" t="s">
        <v>150</v>
      </c>
      <c r="C6" s="95">
        <v>572.3</v>
      </c>
      <c r="D6" s="96">
        <v>404.78</v>
      </c>
      <c r="E6" s="93">
        <f aca="true" t="shared" si="0" ref="E6:E13">D6/C6*100</f>
        <v>70.72863882579067</v>
      </c>
    </row>
    <row r="7" spans="2:5" ht="12">
      <c r="B7" s="97" t="s">
        <v>157</v>
      </c>
      <c r="C7" s="95">
        <v>77.13</v>
      </c>
      <c r="D7" s="96">
        <v>5.32</v>
      </c>
      <c r="E7" s="93">
        <f t="shared" si="0"/>
        <v>6.897445870608065</v>
      </c>
    </row>
    <row r="8" spans="2:5" ht="12">
      <c r="B8" s="94" t="s">
        <v>391</v>
      </c>
      <c r="C8" s="95">
        <v>187.74</v>
      </c>
      <c r="D8" s="96">
        <v>76.29</v>
      </c>
      <c r="E8" s="93">
        <f t="shared" si="0"/>
        <v>40.635985937999365</v>
      </c>
    </row>
    <row r="9" spans="2:5" ht="12">
      <c r="B9" s="94" t="s">
        <v>399</v>
      </c>
      <c r="C9" s="95">
        <v>111.41</v>
      </c>
      <c r="D9" s="96">
        <v>21.89</v>
      </c>
      <c r="E9" s="93">
        <f t="shared" si="0"/>
        <v>19.64814648595279</v>
      </c>
    </row>
    <row r="10" spans="2:5" ht="12">
      <c r="B10" s="94" t="s">
        <v>53</v>
      </c>
      <c r="C10" s="95">
        <v>1750</v>
      </c>
      <c r="D10" s="96">
        <v>0</v>
      </c>
      <c r="E10" s="93">
        <f t="shared" si="0"/>
        <v>0</v>
      </c>
    </row>
    <row r="11" spans="2:5" ht="12">
      <c r="B11" s="94" t="s">
        <v>386</v>
      </c>
      <c r="C11" s="95">
        <v>470.82</v>
      </c>
      <c r="D11" s="96">
        <v>213.34</v>
      </c>
      <c r="E11" s="93">
        <f t="shared" si="0"/>
        <v>45.31243362643898</v>
      </c>
    </row>
    <row r="12" spans="2:5" ht="12">
      <c r="B12" s="94" t="s">
        <v>718</v>
      </c>
      <c r="C12" s="95">
        <v>1549.83</v>
      </c>
      <c r="D12" s="96">
        <v>56.13</v>
      </c>
      <c r="E12" s="93">
        <f t="shared" si="0"/>
        <v>3.621687539923734</v>
      </c>
    </row>
    <row r="13" spans="2:5" ht="12">
      <c r="B13" s="98" t="s">
        <v>719</v>
      </c>
      <c r="C13" s="95">
        <f>C16-C15</f>
        <v>2231.3360000000002</v>
      </c>
      <c r="D13" s="96">
        <f>D16-D15</f>
        <v>917.9200000000001</v>
      </c>
      <c r="E13" s="93">
        <f t="shared" si="0"/>
        <v>41.137686121677774</v>
      </c>
    </row>
    <row r="15" spans="3:4" ht="12">
      <c r="C15" s="87">
        <f>SUM(C5:C12)</f>
        <v>5767.434</v>
      </c>
      <c r="D15" s="99">
        <f>SUM(D5:D12)</f>
        <v>893.52</v>
      </c>
    </row>
    <row r="16" spans="3:4" ht="12">
      <c r="C16" s="87">
        <v>7998.77</v>
      </c>
      <c r="D16" s="99">
        <v>1811.44</v>
      </c>
    </row>
    <row r="18" ht="12" hidden="1"/>
    <row r="19" ht="12" hidden="1"/>
    <row r="20" ht="12" hidden="1"/>
    <row r="21" ht="12" hidden="1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" hidden="1"/>
    <row r="58" spans="1:29" ht="53.25" customHeight="1">
      <c r="A58" s="231" t="s">
        <v>870</v>
      </c>
      <c r="B58" s="231"/>
      <c r="C58" s="231"/>
      <c r="D58" s="231"/>
      <c r="E58" s="231"/>
      <c r="F58" s="231"/>
      <c r="G58" s="231"/>
      <c r="H58" s="231"/>
      <c r="I58" s="231"/>
      <c r="J58" s="231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</row>
  </sheetData>
  <sheetProtection/>
  <mergeCells count="1">
    <mergeCell ref="A58:J58"/>
  </mergeCells>
  <printOptions horizontalCentered="1"/>
  <pageMargins left="0.25" right="0.17" top="0.47" bottom="0.21" header="0.3" footer="0.3"/>
  <pageSetup fitToHeight="1" fitToWidth="1"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C3">
      <selection activeCell="A1" sqref="A1:O20"/>
    </sheetView>
  </sheetViews>
  <sheetFormatPr defaultColWidth="9.00390625" defaultRowHeight="12.75"/>
  <cols>
    <col min="1" max="1" width="17.875" style="0" customWidth="1"/>
    <col min="2" max="2" width="16.25390625" style="0" customWidth="1"/>
    <col min="3" max="3" width="19.125" style="0" customWidth="1"/>
    <col min="5" max="5" width="13.875" style="0" customWidth="1"/>
    <col min="6" max="6" width="13.375" style="0" customWidth="1"/>
    <col min="7" max="7" width="15.125" style="0" customWidth="1"/>
    <col min="9" max="9" width="12.75390625" style="0" customWidth="1"/>
    <col min="10" max="10" width="13.00390625" style="0" customWidth="1"/>
    <col min="11" max="11" width="15.125" style="0" customWidth="1"/>
    <col min="13" max="13" width="14.875" style="0" customWidth="1"/>
    <col min="14" max="14" width="13.75390625" style="0" customWidth="1"/>
    <col min="15" max="15" width="12.25390625" style="0" customWidth="1"/>
  </cols>
  <sheetData>
    <row r="1" spans="1:15" ht="17.25">
      <c r="A1" s="246" t="s">
        <v>786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8" thickBot="1">
      <c r="A2" s="247" t="s">
        <v>784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5">
      <c r="A3" s="248" t="s">
        <v>396</v>
      </c>
      <c r="B3" s="250" t="s">
        <v>713</v>
      </c>
      <c r="C3" s="252" t="s">
        <v>102</v>
      </c>
      <c r="D3" s="254" t="s">
        <v>381</v>
      </c>
      <c r="E3" s="254"/>
      <c r="F3" s="254"/>
      <c r="G3" s="254"/>
      <c r="H3" s="254" t="s">
        <v>384</v>
      </c>
      <c r="I3" s="254"/>
      <c r="J3" s="254"/>
      <c r="K3" s="254"/>
      <c r="L3" s="254" t="s">
        <v>785</v>
      </c>
      <c r="M3" s="254"/>
      <c r="N3" s="254"/>
      <c r="O3" s="255"/>
    </row>
    <row r="4" spans="1:15" ht="60">
      <c r="A4" s="249"/>
      <c r="B4" s="251"/>
      <c r="C4" s="253"/>
      <c r="D4" s="158" t="s">
        <v>744</v>
      </c>
      <c r="E4" s="159" t="s">
        <v>864</v>
      </c>
      <c r="F4" s="159" t="s">
        <v>866</v>
      </c>
      <c r="G4" s="159" t="s">
        <v>867</v>
      </c>
      <c r="H4" s="158" t="s">
        <v>744</v>
      </c>
      <c r="I4" s="159" t="s">
        <v>864</v>
      </c>
      <c r="J4" s="159" t="s">
        <v>866</v>
      </c>
      <c r="K4" s="159" t="s">
        <v>867</v>
      </c>
      <c r="L4" s="158" t="s">
        <v>744</v>
      </c>
      <c r="M4" s="159" t="s">
        <v>864</v>
      </c>
      <c r="N4" s="159" t="s">
        <v>866</v>
      </c>
      <c r="O4" s="159" t="s">
        <v>867</v>
      </c>
    </row>
    <row r="5" spans="1:15" ht="24.75" customHeight="1">
      <c r="A5" s="271" t="s">
        <v>222</v>
      </c>
      <c r="B5" s="235" t="s">
        <v>103</v>
      </c>
      <c r="C5" s="143" t="s">
        <v>115</v>
      </c>
      <c r="D5" s="144">
        <v>3.8137535545023695</v>
      </c>
      <c r="E5" s="145">
        <v>347047.87</v>
      </c>
      <c r="F5" s="145">
        <v>324311.6</v>
      </c>
      <c r="G5" s="145">
        <v>671359.47</v>
      </c>
      <c r="H5" s="144">
        <v>24.62227488151659</v>
      </c>
      <c r="I5" s="145">
        <v>3163791.36</v>
      </c>
      <c r="J5" s="145">
        <v>3335859</v>
      </c>
      <c r="K5" s="145">
        <v>6499650.360000001</v>
      </c>
      <c r="L5" s="144">
        <v>28.436028436018958</v>
      </c>
      <c r="M5" s="145">
        <v>3510839.23</v>
      </c>
      <c r="N5" s="145">
        <v>3660170.6</v>
      </c>
      <c r="O5" s="145">
        <v>7171009.830000001</v>
      </c>
    </row>
    <row r="6" spans="1:15" ht="24.75" customHeight="1">
      <c r="A6" s="272"/>
      <c r="B6" s="236"/>
      <c r="C6" s="143" t="s">
        <v>79</v>
      </c>
      <c r="D6" s="144"/>
      <c r="E6" s="145"/>
      <c r="F6" s="145"/>
      <c r="G6" s="145"/>
      <c r="H6" s="144">
        <v>24.20701421800948</v>
      </c>
      <c r="I6" s="145">
        <v>-597506.5900000001</v>
      </c>
      <c r="J6" s="145">
        <v>1684559.58</v>
      </c>
      <c r="K6" s="145">
        <v>1087052.9900000002</v>
      </c>
      <c r="L6" s="144">
        <v>24.20701421800948</v>
      </c>
      <c r="M6" s="145">
        <v>-597506.5900000001</v>
      </c>
      <c r="N6" s="145">
        <v>1684559.58</v>
      </c>
      <c r="O6" s="145">
        <v>1087052.9900000002</v>
      </c>
    </row>
    <row r="7" spans="1:15" ht="24.75" customHeight="1">
      <c r="A7" s="272"/>
      <c r="B7" s="236"/>
      <c r="C7" s="143" t="s">
        <v>56</v>
      </c>
      <c r="D7" s="144">
        <v>110.90354502369668</v>
      </c>
      <c r="E7" s="145">
        <v>15593256.58</v>
      </c>
      <c r="F7" s="145">
        <v>6299131.78</v>
      </c>
      <c r="G7" s="145">
        <v>21892388.36</v>
      </c>
      <c r="H7" s="144"/>
      <c r="I7" s="145"/>
      <c r="J7" s="145"/>
      <c r="K7" s="145"/>
      <c r="L7" s="144">
        <v>110.90354502369668</v>
      </c>
      <c r="M7" s="145">
        <v>15593256.58</v>
      </c>
      <c r="N7" s="145">
        <v>6299131.78</v>
      </c>
      <c r="O7" s="145">
        <v>21892388.36</v>
      </c>
    </row>
    <row r="8" spans="1:15" ht="24.75" customHeight="1">
      <c r="A8" s="272"/>
      <c r="B8" s="236"/>
      <c r="C8" s="143" t="s">
        <v>112</v>
      </c>
      <c r="D8" s="144">
        <v>96.6116018957346</v>
      </c>
      <c r="E8" s="145">
        <v>389390.5000000001</v>
      </c>
      <c r="F8" s="145">
        <v>1568698.28</v>
      </c>
      <c r="G8" s="145">
        <v>1958088.7800000003</v>
      </c>
      <c r="H8" s="144">
        <v>1984.6216113744076</v>
      </c>
      <c r="I8" s="145">
        <v>170198328.79000005</v>
      </c>
      <c r="J8" s="145">
        <v>413192504.8600001</v>
      </c>
      <c r="K8" s="145">
        <v>583390833.6499997</v>
      </c>
      <c r="L8" s="144">
        <v>2081.233213270142</v>
      </c>
      <c r="M8" s="145">
        <v>170587719.29000005</v>
      </c>
      <c r="N8" s="145">
        <v>414761203.14000005</v>
      </c>
      <c r="O8" s="145">
        <v>585348922.4299997</v>
      </c>
    </row>
    <row r="9" spans="1:15" ht="24.75" customHeight="1">
      <c r="A9" s="272"/>
      <c r="B9" s="237"/>
      <c r="C9" s="143" t="s">
        <v>54</v>
      </c>
      <c r="D9" s="144"/>
      <c r="E9" s="145"/>
      <c r="F9" s="145"/>
      <c r="G9" s="145"/>
      <c r="H9" s="144">
        <v>14.218009478672986</v>
      </c>
      <c r="I9" s="145">
        <v>1003189.52</v>
      </c>
      <c r="J9" s="145">
        <v>0</v>
      </c>
      <c r="K9" s="145">
        <v>1003189.52</v>
      </c>
      <c r="L9" s="144">
        <v>14.218009478672986</v>
      </c>
      <c r="M9" s="145">
        <v>1003189.52</v>
      </c>
      <c r="N9" s="145">
        <v>0</v>
      </c>
      <c r="O9" s="145">
        <v>1003189.52</v>
      </c>
    </row>
    <row r="10" spans="1:15" ht="24.75" customHeight="1">
      <c r="A10" s="272"/>
      <c r="B10" s="238" t="s">
        <v>714</v>
      </c>
      <c r="C10" s="239"/>
      <c r="D10" s="144">
        <v>211.32890047393363</v>
      </c>
      <c r="E10" s="145">
        <v>16329694.95</v>
      </c>
      <c r="F10" s="145">
        <v>8192141.66</v>
      </c>
      <c r="G10" s="145">
        <v>24521836.61</v>
      </c>
      <c r="H10" s="144">
        <v>2047.6689099526066</v>
      </c>
      <c r="I10" s="145">
        <v>173767803.08000007</v>
      </c>
      <c r="J10" s="145">
        <v>418212923.44000006</v>
      </c>
      <c r="K10" s="145">
        <v>591980726.5199997</v>
      </c>
      <c r="L10" s="144">
        <v>2258.9978104265406</v>
      </c>
      <c r="M10" s="145">
        <v>190097498.03000006</v>
      </c>
      <c r="N10" s="145">
        <v>426405065.1</v>
      </c>
      <c r="O10" s="145">
        <v>616502563.1299996</v>
      </c>
    </row>
    <row r="11" spans="1:15" ht="24.75" customHeight="1">
      <c r="A11" s="272"/>
      <c r="B11" s="235" t="s">
        <v>55</v>
      </c>
      <c r="C11" s="143" t="s">
        <v>745</v>
      </c>
      <c r="D11" s="144">
        <v>229.956654028436</v>
      </c>
      <c r="E11" s="145">
        <v>76293487.85</v>
      </c>
      <c r="F11" s="145">
        <v>0</v>
      </c>
      <c r="G11" s="145">
        <v>76293487.85</v>
      </c>
      <c r="H11" s="144">
        <v>3273.217421800948</v>
      </c>
      <c r="I11" s="145">
        <v>6099178.5</v>
      </c>
      <c r="J11" s="145">
        <v>900000000</v>
      </c>
      <c r="K11" s="145">
        <v>906099178.5</v>
      </c>
      <c r="L11" s="144">
        <v>3503.174075829384</v>
      </c>
      <c r="M11" s="145">
        <v>82392666.35</v>
      </c>
      <c r="N11" s="145">
        <v>900000000</v>
      </c>
      <c r="O11" s="145">
        <v>982392666.35</v>
      </c>
    </row>
    <row r="12" spans="1:15" ht="24.75" customHeight="1">
      <c r="A12" s="272"/>
      <c r="B12" s="236"/>
      <c r="C12" s="143" t="s">
        <v>702</v>
      </c>
      <c r="D12" s="144"/>
      <c r="E12" s="145">
        <v>41130.93</v>
      </c>
      <c r="F12" s="145">
        <v>97264.42</v>
      </c>
      <c r="G12" s="145">
        <v>138395.35</v>
      </c>
      <c r="H12" s="144"/>
      <c r="I12" s="145"/>
      <c r="J12" s="145"/>
      <c r="K12" s="145"/>
      <c r="L12" s="144"/>
      <c r="M12" s="145">
        <v>41130.93</v>
      </c>
      <c r="N12" s="145">
        <v>97264.42</v>
      </c>
      <c r="O12" s="145">
        <v>138395.35</v>
      </c>
    </row>
    <row r="13" spans="1:15" ht="24.75" customHeight="1">
      <c r="A13" s="272"/>
      <c r="B13" s="236"/>
      <c r="C13" s="143" t="s">
        <v>53</v>
      </c>
      <c r="D13" s="144"/>
      <c r="E13" s="145"/>
      <c r="F13" s="145"/>
      <c r="G13" s="145"/>
      <c r="H13" s="144">
        <v>1750</v>
      </c>
      <c r="I13" s="145"/>
      <c r="J13" s="145"/>
      <c r="K13" s="145"/>
      <c r="L13" s="144">
        <v>1750</v>
      </c>
      <c r="M13" s="145"/>
      <c r="N13" s="145"/>
      <c r="O13" s="145"/>
    </row>
    <row r="14" spans="1:15" ht="24.75" customHeight="1">
      <c r="A14" s="272"/>
      <c r="B14" s="236"/>
      <c r="C14" s="143" t="s">
        <v>91</v>
      </c>
      <c r="D14" s="144"/>
      <c r="E14" s="145"/>
      <c r="F14" s="145"/>
      <c r="G14" s="145"/>
      <c r="H14" s="144">
        <v>452</v>
      </c>
      <c r="I14" s="145">
        <v>212403075.74</v>
      </c>
      <c r="J14" s="145">
        <v>0</v>
      </c>
      <c r="K14" s="145">
        <v>212403075.74</v>
      </c>
      <c r="L14" s="144">
        <v>452</v>
      </c>
      <c r="M14" s="145">
        <v>212403075.74</v>
      </c>
      <c r="N14" s="145">
        <v>0</v>
      </c>
      <c r="O14" s="145">
        <v>212403075.74</v>
      </c>
    </row>
    <row r="15" spans="1:15" ht="24.75" customHeight="1">
      <c r="A15" s="272"/>
      <c r="B15" s="237"/>
      <c r="C15" s="143" t="s">
        <v>628</v>
      </c>
      <c r="D15" s="144">
        <v>5.028909952606635</v>
      </c>
      <c r="E15" s="145"/>
      <c r="F15" s="145"/>
      <c r="G15" s="145"/>
      <c r="H15" s="144">
        <v>29.57345971563981</v>
      </c>
      <c r="I15" s="145"/>
      <c r="J15" s="145"/>
      <c r="K15" s="145"/>
      <c r="L15" s="144">
        <v>34.602369668246446</v>
      </c>
      <c r="M15" s="145"/>
      <c r="N15" s="145"/>
      <c r="O15" s="145"/>
    </row>
    <row r="16" spans="1:15" ht="24.75" customHeight="1">
      <c r="A16" s="273"/>
      <c r="B16" s="238" t="s">
        <v>715</v>
      </c>
      <c r="C16" s="239"/>
      <c r="D16" s="144">
        <v>234.98556398104262</v>
      </c>
      <c r="E16" s="145">
        <v>76334618.78</v>
      </c>
      <c r="F16" s="145">
        <v>97264.42</v>
      </c>
      <c r="G16" s="145">
        <v>76431883.19999999</v>
      </c>
      <c r="H16" s="144">
        <v>5504.790881516587</v>
      </c>
      <c r="I16" s="145">
        <v>218502254.24</v>
      </c>
      <c r="J16" s="145">
        <v>900000000</v>
      </c>
      <c r="K16" s="145">
        <v>1118502254.24</v>
      </c>
      <c r="L16" s="144">
        <v>5739.77644549763</v>
      </c>
      <c r="M16" s="145">
        <v>294836873.02</v>
      </c>
      <c r="N16" s="145">
        <v>900097264.42</v>
      </c>
      <c r="O16" s="145">
        <v>1194934137.44</v>
      </c>
    </row>
    <row r="17" spans="1:15" ht="24.75" customHeight="1">
      <c r="A17" s="274" t="s">
        <v>743</v>
      </c>
      <c r="B17" s="241"/>
      <c r="C17" s="242"/>
      <c r="D17" s="147">
        <v>446.31446445497625</v>
      </c>
      <c r="E17" s="148">
        <v>92664313.73</v>
      </c>
      <c r="F17" s="148">
        <v>8289406.08</v>
      </c>
      <c r="G17" s="148">
        <v>100953719.80999999</v>
      </c>
      <c r="H17" s="147">
        <v>7552.459791469194</v>
      </c>
      <c r="I17" s="148">
        <v>392270057.32000005</v>
      </c>
      <c r="J17" s="148">
        <v>1318212923.44</v>
      </c>
      <c r="K17" s="148">
        <v>1710482980.7599998</v>
      </c>
      <c r="L17" s="147">
        <v>7998.7742559241715</v>
      </c>
      <c r="M17" s="148">
        <v>484934371.0500001</v>
      </c>
      <c r="N17" s="148">
        <v>1326502329.52</v>
      </c>
      <c r="O17" s="148">
        <v>1811436700.5699995</v>
      </c>
    </row>
    <row r="18" spans="1:15" ht="24.75" customHeight="1">
      <c r="A18" s="274" t="s">
        <v>637</v>
      </c>
      <c r="B18" s="241"/>
      <c r="C18" s="242"/>
      <c r="D18" s="147">
        <v>446.31446445497625</v>
      </c>
      <c r="E18" s="148">
        <v>92664313.73</v>
      </c>
      <c r="F18" s="148">
        <v>8289406.08</v>
      </c>
      <c r="G18" s="148">
        <v>100953719.80999999</v>
      </c>
      <c r="H18" s="147">
        <v>7552.459791469194</v>
      </c>
      <c r="I18" s="148">
        <v>392270057.32000005</v>
      </c>
      <c r="J18" s="148">
        <v>1318212923.44</v>
      </c>
      <c r="K18" s="148">
        <v>1710482980.7599998</v>
      </c>
      <c r="L18" s="147">
        <v>7998.7742559241715</v>
      </c>
      <c r="M18" s="148">
        <v>484934371.0500001</v>
      </c>
      <c r="N18" s="148">
        <v>1326502329.52</v>
      </c>
      <c r="O18" s="148">
        <v>1811436700.5699995</v>
      </c>
    </row>
    <row r="20" spans="1:6" ht="12.75">
      <c r="A20" s="232" t="s">
        <v>865</v>
      </c>
      <c r="B20" s="232"/>
      <c r="C20" s="232"/>
      <c r="D20" s="232"/>
      <c r="E20" s="232"/>
      <c r="F20" s="232"/>
    </row>
  </sheetData>
  <sheetProtection/>
  <mergeCells count="16">
    <mergeCell ref="A20:F20"/>
    <mergeCell ref="A5:A16"/>
    <mergeCell ref="A17:C17"/>
    <mergeCell ref="A18:C18"/>
    <mergeCell ref="B5:B9"/>
    <mergeCell ref="B11:B15"/>
    <mergeCell ref="B10:C10"/>
    <mergeCell ref="B16:C16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.2" right="0.2" top="0.5" bottom="0.25" header="0.3" footer="0.3"/>
  <pageSetup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C1">
      <selection activeCell="A1" sqref="A1:O20"/>
    </sheetView>
  </sheetViews>
  <sheetFormatPr defaultColWidth="9.00390625" defaultRowHeight="12.75"/>
  <cols>
    <col min="1" max="1" width="17.875" style="0" customWidth="1"/>
    <col min="2" max="2" width="13.25390625" style="0" customWidth="1"/>
    <col min="3" max="3" width="20.50390625" style="0" bestFit="1" customWidth="1"/>
    <col min="4" max="4" width="10.125" style="0" customWidth="1"/>
    <col min="5" max="5" width="14.25390625" style="0" customWidth="1"/>
    <col min="6" max="6" width="12.125" style="0" customWidth="1"/>
    <col min="7" max="7" width="13.375" style="0" customWidth="1"/>
    <col min="8" max="8" width="11.50390625" style="0" customWidth="1"/>
    <col min="9" max="9" width="12.375" style="0" customWidth="1"/>
    <col min="10" max="10" width="13.00390625" style="0" customWidth="1"/>
    <col min="11" max="11" width="12.875" style="0" customWidth="1"/>
    <col min="12" max="12" width="11.125" style="0" customWidth="1"/>
    <col min="13" max="13" width="13.625" style="0" customWidth="1"/>
    <col min="14" max="14" width="13.125" style="0" customWidth="1"/>
    <col min="15" max="15" width="15.25390625" style="0" customWidth="1"/>
  </cols>
  <sheetData>
    <row r="1" spans="1:15" ht="17.25">
      <c r="A1" s="246" t="s">
        <v>786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8" thickBot="1">
      <c r="A2" s="247" t="s">
        <v>868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5">
      <c r="A3" s="248" t="s">
        <v>396</v>
      </c>
      <c r="B3" s="250" t="s">
        <v>713</v>
      </c>
      <c r="C3" s="252" t="s">
        <v>102</v>
      </c>
      <c r="D3" s="254" t="s">
        <v>381</v>
      </c>
      <c r="E3" s="254"/>
      <c r="F3" s="254"/>
      <c r="G3" s="254"/>
      <c r="H3" s="254" t="s">
        <v>384</v>
      </c>
      <c r="I3" s="254"/>
      <c r="J3" s="254"/>
      <c r="K3" s="254"/>
      <c r="L3" s="254" t="s">
        <v>785</v>
      </c>
      <c r="M3" s="254"/>
      <c r="N3" s="254"/>
      <c r="O3" s="255"/>
    </row>
    <row r="4" spans="1:15" ht="45.75" thickBot="1">
      <c r="A4" s="257"/>
      <c r="B4" s="258"/>
      <c r="C4" s="259"/>
      <c r="D4" s="160" t="s">
        <v>744</v>
      </c>
      <c r="E4" s="161" t="s">
        <v>864</v>
      </c>
      <c r="F4" s="161" t="s">
        <v>866</v>
      </c>
      <c r="G4" s="161" t="s">
        <v>867</v>
      </c>
      <c r="H4" s="160" t="s">
        <v>744</v>
      </c>
      <c r="I4" s="161" t="s">
        <v>864</v>
      </c>
      <c r="J4" s="161" t="s">
        <v>866</v>
      </c>
      <c r="K4" s="161" t="s">
        <v>867</v>
      </c>
      <c r="L4" s="160" t="s">
        <v>744</v>
      </c>
      <c r="M4" s="161" t="s">
        <v>864</v>
      </c>
      <c r="N4" s="161" t="s">
        <v>866</v>
      </c>
      <c r="O4" s="162" t="s">
        <v>867</v>
      </c>
    </row>
    <row r="5" spans="1:15" ht="24.75" customHeight="1">
      <c r="A5" s="277" t="s">
        <v>222</v>
      </c>
      <c r="B5" s="276" t="s">
        <v>103</v>
      </c>
      <c r="C5" s="155" t="s">
        <v>115</v>
      </c>
      <c r="D5" s="275">
        <v>402.351</v>
      </c>
      <c r="E5" s="156">
        <v>36372079.82</v>
      </c>
      <c r="F5" s="156">
        <v>33882447.32</v>
      </c>
      <c r="G5" s="156">
        <v>70254527.14</v>
      </c>
      <c r="H5" s="275">
        <v>2597.65</v>
      </c>
      <c r="I5" s="156">
        <v>331369866.51</v>
      </c>
      <c r="J5" s="156">
        <v>348659904.25</v>
      </c>
      <c r="K5" s="156">
        <v>680029770.76</v>
      </c>
      <c r="L5" s="275">
        <v>3000.001</v>
      </c>
      <c r="M5" s="156">
        <v>367741946.33</v>
      </c>
      <c r="N5" s="156">
        <v>382542351.57</v>
      </c>
      <c r="O5" s="157">
        <v>750284297.9</v>
      </c>
    </row>
    <row r="6" spans="1:15" ht="24.75" customHeight="1">
      <c r="A6" s="233"/>
      <c r="B6" s="236"/>
      <c r="C6" s="143" t="s">
        <v>79</v>
      </c>
      <c r="D6" s="144"/>
      <c r="E6" s="145"/>
      <c r="F6" s="145"/>
      <c r="G6" s="145"/>
      <c r="H6" s="144">
        <v>2553.84</v>
      </c>
      <c r="I6" s="145">
        <v>-62599385.17</v>
      </c>
      <c r="J6" s="145">
        <v>176079351.23</v>
      </c>
      <c r="K6" s="145">
        <v>113479966.05999999</v>
      </c>
      <c r="L6" s="144">
        <v>2553.84</v>
      </c>
      <c r="M6" s="145">
        <v>-62599385.17</v>
      </c>
      <c r="N6" s="145">
        <v>176079351.23</v>
      </c>
      <c r="O6" s="146">
        <v>113479966.05999999</v>
      </c>
    </row>
    <row r="7" spans="1:15" ht="24.75" customHeight="1">
      <c r="A7" s="233"/>
      <c r="B7" s="236"/>
      <c r="C7" s="143" t="s">
        <v>56</v>
      </c>
      <c r="D7" s="144">
        <v>11700.324</v>
      </c>
      <c r="E7" s="145">
        <v>1631862321</v>
      </c>
      <c r="F7" s="145">
        <v>658480032</v>
      </c>
      <c r="G7" s="145">
        <v>2290342353</v>
      </c>
      <c r="H7" s="144"/>
      <c r="I7" s="145"/>
      <c r="J7" s="145"/>
      <c r="K7" s="145"/>
      <c r="L7" s="144">
        <v>11700.324</v>
      </c>
      <c r="M7" s="145">
        <v>1631862321</v>
      </c>
      <c r="N7" s="145">
        <v>658480032</v>
      </c>
      <c r="O7" s="146">
        <v>2290342353</v>
      </c>
    </row>
    <row r="8" spans="1:15" ht="24.75" customHeight="1">
      <c r="A8" s="233"/>
      <c r="B8" s="236"/>
      <c r="C8" s="143" t="s">
        <v>112</v>
      </c>
      <c r="D8" s="144">
        <v>10192.523999999998</v>
      </c>
      <c r="E8" s="145">
        <v>40790377.000000015</v>
      </c>
      <c r="F8" s="145">
        <v>163952218.12</v>
      </c>
      <c r="G8" s="145">
        <v>204742595.11999995</v>
      </c>
      <c r="H8" s="144">
        <v>209377.58000000007</v>
      </c>
      <c r="I8" s="145">
        <v>17819513439.789993</v>
      </c>
      <c r="J8" s="145">
        <v>43212032447.32001</v>
      </c>
      <c r="K8" s="145">
        <v>61031545887.10999</v>
      </c>
      <c r="L8" s="144">
        <v>219570.10400000008</v>
      </c>
      <c r="M8" s="145">
        <v>17860303816.789993</v>
      </c>
      <c r="N8" s="145">
        <v>43375984665.44001</v>
      </c>
      <c r="O8" s="146">
        <v>61236288482.229996</v>
      </c>
    </row>
    <row r="9" spans="1:15" ht="24.75" customHeight="1">
      <c r="A9" s="233"/>
      <c r="B9" s="237"/>
      <c r="C9" s="143" t="s">
        <v>54</v>
      </c>
      <c r="D9" s="144"/>
      <c r="E9" s="145"/>
      <c r="F9" s="145"/>
      <c r="G9" s="145"/>
      <c r="H9" s="144">
        <v>1500</v>
      </c>
      <c r="I9" s="145">
        <v>105141250.17</v>
      </c>
      <c r="J9" s="145">
        <v>0</v>
      </c>
      <c r="K9" s="145">
        <v>105141250.17</v>
      </c>
      <c r="L9" s="144">
        <v>1500</v>
      </c>
      <c r="M9" s="145">
        <v>105141250.17</v>
      </c>
      <c r="N9" s="145">
        <v>0</v>
      </c>
      <c r="O9" s="146">
        <v>105141250.17</v>
      </c>
    </row>
    <row r="10" spans="1:15" ht="24.75" customHeight="1">
      <c r="A10" s="233"/>
      <c r="B10" s="238" t="s">
        <v>714</v>
      </c>
      <c r="C10" s="239"/>
      <c r="D10" s="144">
        <v>22295.199</v>
      </c>
      <c r="E10" s="145">
        <v>1709024777.82</v>
      </c>
      <c r="F10" s="145">
        <v>856314697.44</v>
      </c>
      <c r="G10" s="145">
        <v>2565339475.2599998</v>
      </c>
      <c r="H10" s="144">
        <v>216029.07000000007</v>
      </c>
      <c r="I10" s="145">
        <v>18193425171.29999</v>
      </c>
      <c r="J10" s="145">
        <v>43736771702.80001</v>
      </c>
      <c r="K10" s="145">
        <v>61930196874.09999</v>
      </c>
      <c r="L10" s="144">
        <v>238324.2690000001</v>
      </c>
      <c r="M10" s="145">
        <v>19902449949.11999</v>
      </c>
      <c r="N10" s="145">
        <v>44593086400.24001</v>
      </c>
      <c r="O10" s="146">
        <v>64495536349.35999</v>
      </c>
    </row>
    <row r="11" spans="1:15" ht="24.75" customHeight="1">
      <c r="A11" s="233"/>
      <c r="B11" s="235" t="s">
        <v>55</v>
      </c>
      <c r="C11" s="143" t="s">
        <v>168</v>
      </c>
      <c r="D11" s="144">
        <v>24260.427</v>
      </c>
      <c r="E11" s="145">
        <v>7979921852</v>
      </c>
      <c r="F11" s="145">
        <v>0</v>
      </c>
      <c r="G11" s="145">
        <v>7979921852</v>
      </c>
      <c r="H11" s="144">
        <v>345324.438</v>
      </c>
      <c r="I11" s="145">
        <v>637942355</v>
      </c>
      <c r="J11" s="145">
        <v>94250590000</v>
      </c>
      <c r="K11" s="145">
        <v>94888532355</v>
      </c>
      <c r="L11" s="144">
        <v>369584.86500000005</v>
      </c>
      <c r="M11" s="145">
        <v>8617864207</v>
      </c>
      <c r="N11" s="145">
        <v>94250590000</v>
      </c>
      <c r="O11" s="146">
        <v>102868454207</v>
      </c>
    </row>
    <row r="12" spans="1:15" ht="24.75" customHeight="1">
      <c r="A12" s="233"/>
      <c r="B12" s="236"/>
      <c r="C12" s="143" t="s">
        <v>702</v>
      </c>
      <c r="D12" s="144"/>
      <c r="E12" s="145">
        <v>4311549</v>
      </c>
      <c r="F12" s="145">
        <v>10171911</v>
      </c>
      <c r="G12" s="145">
        <v>14483460</v>
      </c>
      <c r="H12" s="144"/>
      <c r="I12" s="145"/>
      <c r="J12" s="145"/>
      <c r="K12" s="145"/>
      <c r="L12" s="144"/>
      <c r="M12" s="145">
        <v>4311549</v>
      </c>
      <c r="N12" s="145">
        <v>10171911</v>
      </c>
      <c r="O12" s="146">
        <v>14483460</v>
      </c>
    </row>
    <row r="13" spans="1:15" ht="24.75" customHeight="1">
      <c r="A13" s="233"/>
      <c r="B13" s="236"/>
      <c r="C13" s="143" t="s">
        <v>53</v>
      </c>
      <c r="D13" s="144"/>
      <c r="E13" s="145"/>
      <c r="F13" s="145"/>
      <c r="G13" s="145"/>
      <c r="H13" s="144">
        <v>184625</v>
      </c>
      <c r="I13" s="145"/>
      <c r="J13" s="145"/>
      <c r="K13" s="145"/>
      <c r="L13" s="144">
        <v>184625</v>
      </c>
      <c r="M13" s="145"/>
      <c r="N13" s="145"/>
      <c r="O13" s="146"/>
    </row>
    <row r="14" spans="1:15" ht="24.75" customHeight="1">
      <c r="A14" s="233"/>
      <c r="B14" s="236"/>
      <c r="C14" s="143" t="s">
        <v>91</v>
      </c>
      <c r="D14" s="144"/>
      <c r="E14" s="145"/>
      <c r="F14" s="145"/>
      <c r="G14" s="145"/>
      <c r="H14" s="144">
        <v>47686</v>
      </c>
      <c r="I14" s="145">
        <v>22274360439.78</v>
      </c>
      <c r="J14" s="145">
        <v>0</v>
      </c>
      <c r="K14" s="145">
        <v>22274360439.78</v>
      </c>
      <c r="L14" s="144">
        <v>47686</v>
      </c>
      <c r="M14" s="145">
        <v>22274360439.78</v>
      </c>
      <c r="N14" s="145">
        <v>0</v>
      </c>
      <c r="O14" s="146">
        <v>22274360439.78</v>
      </c>
    </row>
    <row r="15" spans="1:15" ht="24.75" customHeight="1">
      <c r="A15" s="233"/>
      <c r="B15" s="237"/>
      <c r="C15" s="143" t="s">
        <v>628</v>
      </c>
      <c r="D15" s="144">
        <v>530.55</v>
      </c>
      <c r="E15" s="145"/>
      <c r="F15" s="145"/>
      <c r="G15" s="145"/>
      <c r="H15" s="144">
        <v>3120</v>
      </c>
      <c r="I15" s="145"/>
      <c r="J15" s="145"/>
      <c r="K15" s="145"/>
      <c r="L15" s="144">
        <v>3650.55</v>
      </c>
      <c r="M15" s="145"/>
      <c r="N15" s="145"/>
      <c r="O15" s="146"/>
    </row>
    <row r="16" spans="1:15" ht="24.75" customHeight="1">
      <c r="A16" s="234"/>
      <c r="B16" s="238" t="s">
        <v>715</v>
      </c>
      <c r="C16" s="239"/>
      <c r="D16" s="144">
        <v>24790.977</v>
      </c>
      <c r="E16" s="145">
        <v>7984233401</v>
      </c>
      <c r="F16" s="145">
        <v>10171911</v>
      </c>
      <c r="G16" s="145">
        <v>7994405312</v>
      </c>
      <c r="H16" s="144">
        <v>580755.4380000001</v>
      </c>
      <c r="I16" s="145">
        <v>22912302794.78</v>
      </c>
      <c r="J16" s="145">
        <v>94250590000</v>
      </c>
      <c r="K16" s="145">
        <v>117162892794.78</v>
      </c>
      <c r="L16" s="144">
        <v>605546.415</v>
      </c>
      <c r="M16" s="145">
        <v>30896536195.78</v>
      </c>
      <c r="N16" s="145">
        <v>94260761911</v>
      </c>
      <c r="O16" s="146">
        <v>125157298106.78</v>
      </c>
    </row>
    <row r="17" spans="1:15" ht="24.75" customHeight="1">
      <c r="A17" s="240" t="s">
        <v>743</v>
      </c>
      <c r="B17" s="241"/>
      <c r="C17" s="242"/>
      <c r="D17" s="147">
        <v>47086.17600000001</v>
      </c>
      <c r="E17" s="148">
        <v>9693258178.82</v>
      </c>
      <c r="F17" s="148">
        <v>866486608.44</v>
      </c>
      <c r="G17" s="148">
        <v>10559744787.26</v>
      </c>
      <c r="H17" s="147">
        <v>796784.5080000001</v>
      </c>
      <c r="I17" s="148">
        <v>41105727966.07999</v>
      </c>
      <c r="J17" s="148">
        <v>137987361702.80002</v>
      </c>
      <c r="K17" s="148">
        <v>179093089668.87997</v>
      </c>
      <c r="L17" s="147">
        <v>843870.6840000001</v>
      </c>
      <c r="M17" s="148">
        <v>50798986144.899994</v>
      </c>
      <c r="N17" s="148">
        <v>138853848311.24002</v>
      </c>
      <c r="O17" s="149">
        <v>189652834456.13998</v>
      </c>
    </row>
    <row r="18" spans="1:15" ht="24.75" customHeight="1" thickBot="1">
      <c r="A18" s="243" t="s">
        <v>637</v>
      </c>
      <c r="B18" s="244"/>
      <c r="C18" s="245"/>
      <c r="D18" s="150">
        <v>47086.17600000001</v>
      </c>
      <c r="E18" s="151">
        <v>9693258178.82</v>
      </c>
      <c r="F18" s="151">
        <v>866486608.44</v>
      </c>
      <c r="G18" s="151">
        <v>10559744787.26</v>
      </c>
      <c r="H18" s="150">
        <v>796784.5080000001</v>
      </c>
      <c r="I18" s="151">
        <v>41105727966.07999</v>
      </c>
      <c r="J18" s="151">
        <v>137987361702.80002</v>
      </c>
      <c r="K18" s="151">
        <v>179093089668.87997</v>
      </c>
      <c r="L18" s="150">
        <v>843870.6840000001</v>
      </c>
      <c r="M18" s="151">
        <v>50798986144.899994</v>
      </c>
      <c r="N18" s="151">
        <v>138853848311.24002</v>
      </c>
      <c r="O18" s="152">
        <v>189652834456.13998</v>
      </c>
    </row>
    <row r="20" spans="1:6" ht="12.75">
      <c r="A20" s="232" t="s">
        <v>865</v>
      </c>
      <c r="B20" s="232"/>
      <c r="C20" s="232"/>
      <c r="D20" s="232"/>
      <c r="E20" s="232"/>
      <c r="F20" s="232"/>
    </row>
  </sheetData>
  <sheetProtection/>
  <mergeCells count="16">
    <mergeCell ref="A20:F20"/>
    <mergeCell ref="A5:A16"/>
    <mergeCell ref="A17:C17"/>
    <mergeCell ref="A18:C18"/>
    <mergeCell ref="B11:B15"/>
    <mergeCell ref="B16:C16"/>
    <mergeCell ref="B5:B9"/>
    <mergeCell ref="B10:C10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.2" right="0.2" top="0.5" bottom="0.25" header="0.3" footer="0.3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A1" sqref="A1:M34"/>
    </sheetView>
  </sheetViews>
  <sheetFormatPr defaultColWidth="9.00390625" defaultRowHeight="12.75"/>
  <cols>
    <col min="1" max="1" width="23.25390625" style="0" bestFit="1" customWidth="1"/>
    <col min="3" max="3" width="12.75390625" style="0" customWidth="1"/>
    <col min="4" max="4" width="12.25390625" style="0" customWidth="1"/>
    <col min="5" max="5" width="14.375" style="0" customWidth="1"/>
    <col min="7" max="7" width="14.125" style="0" customWidth="1"/>
    <col min="8" max="8" width="14.875" style="0" customWidth="1"/>
    <col min="9" max="9" width="18.625" style="0" customWidth="1"/>
    <col min="10" max="10" width="9.875" style="0" customWidth="1"/>
    <col min="11" max="11" width="15.375" style="0" customWidth="1"/>
    <col min="12" max="12" width="12.50390625" style="0" customWidth="1"/>
    <col min="13" max="13" width="12.375" style="0" customWidth="1"/>
  </cols>
  <sheetData>
    <row r="1" spans="1:13" ht="17.25">
      <c r="A1" s="246" t="s">
        <v>786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8" thickBot="1">
      <c r="A2" s="256" t="s">
        <v>784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5">
      <c r="A3" s="280" t="s">
        <v>379</v>
      </c>
      <c r="B3" s="254" t="s">
        <v>381</v>
      </c>
      <c r="C3" s="254"/>
      <c r="D3" s="254"/>
      <c r="E3" s="254"/>
      <c r="F3" s="254" t="s">
        <v>384</v>
      </c>
      <c r="G3" s="254"/>
      <c r="H3" s="254"/>
      <c r="I3" s="254"/>
      <c r="J3" s="254" t="s">
        <v>785</v>
      </c>
      <c r="K3" s="254"/>
      <c r="L3" s="254"/>
      <c r="M3" s="255"/>
    </row>
    <row r="4" spans="1:13" ht="45">
      <c r="A4" s="281"/>
      <c r="B4" s="278" t="s">
        <v>744</v>
      </c>
      <c r="C4" s="279" t="s">
        <v>864</v>
      </c>
      <c r="D4" s="279" t="s">
        <v>866</v>
      </c>
      <c r="E4" s="279" t="s">
        <v>867</v>
      </c>
      <c r="F4" s="278" t="s">
        <v>744</v>
      </c>
      <c r="G4" s="279" t="s">
        <v>864</v>
      </c>
      <c r="H4" s="279" t="s">
        <v>866</v>
      </c>
      <c r="I4" s="279" t="s">
        <v>867</v>
      </c>
      <c r="J4" s="278" t="s">
        <v>744</v>
      </c>
      <c r="K4" s="279" t="s">
        <v>864</v>
      </c>
      <c r="L4" s="279" t="s">
        <v>866</v>
      </c>
      <c r="M4" s="282" t="s">
        <v>867</v>
      </c>
    </row>
    <row r="5" spans="1:13" ht="19.5" customHeight="1">
      <c r="A5" s="153" t="s">
        <v>382</v>
      </c>
      <c r="B5" s="144"/>
      <c r="C5" s="145">
        <v>63155</v>
      </c>
      <c r="D5" s="145">
        <v>0</v>
      </c>
      <c r="E5" s="145">
        <v>63155</v>
      </c>
      <c r="F5" s="144">
        <v>1048.2039810426545</v>
      </c>
      <c r="G5" s="145">
        <v>82123907.97000001</v>
      </c>
      <c r="H5" s="145">
        <v>33584957.72</v>
      </c>
      <c r="I5" s="145">
        <v>115708865.69</v>
      </c>
      <c r="J5" s="144">
        <v>1048.2039810426545</v>
      </c>
      <c r="K5" s="145">
        <v>82187062.97000001</v>
      </c>
      <c r="L5" s="145">
        <v>33584957.72</v>
      </c>
      <c r="M5" s="146">
        <v>115772020.69</v>
      </c>
    </row>
    <row r="6" spans="1:13" ht="19.5" customHeight="1">
      <c r="A6" s="153" t="s">
        <v>150</v>
      </c>
      <c r="B6" s="144">
        <v>6.924644549763034</v>
      </c>
      <c r="C6" s="145"/>
      <c r="D6" s="145"/>
      <c r="E6" s="145"/>
      <c r="F6" s="144">
        <v>565.3719715639809</v>
      </c>
      <c r="G6" s="145">
        <v>50250473.44</v>
      </c>
      <c r="H6" s="145">
        <v>354529729.45</v>
      </c>
      <c r="I6" s="145">
        <v>404780202.89</v>
      </c>
      <c r="J6" s="144">
        <v>572.2966161137439</v>
      </c>
      <c r="K6" s="145">
        <v>50250473.44</v>
      </c>
      <c r="L6" s="145">
        <v>354529729.45</v>
      </c>
      <c r="M6" s="146">
        <v>404780202.89</v>
      </c>
    </row>
    <row r="7" spans="1:13" ht="19.5" customHeight="1">
      <c r="A7" s="153" t="s">
        <v>131</v>
      </c>
      <c r="B7" s="144">
        <v>49.96383886255924</v>
      </c>
      <c r="C7" s="145"/>
      <c r="D7" s="145"/>
      <c r="E7" s="145"/>
      <c r="F7" s="144">
        <v>1.1528341232227488</v>
      </c>
      <c r="G7" s="145"/>
      <c r="H7" s="145"/>
      <c r="I7" s="145"/>
      <c r="J7" s="144">
        <v>51.11667298578199</v>
      </c>
      <c r="K7" s="145"/>
      <c r="L7" s="145"/>
      <c r="M7" s="146"/>
    </row>
    <row r="8" spans="1:13" ht="19.5" customHeight="1">
      <c r="A8" s="153" t="s">
        <v>153</v>
      </c>
      <c r="B8" s="144">
        <v>0.44549763033175355</v>
      </c>
      <c r="C8" s="145"/>
      <c r="D8" s="145"/>
      <c r="E8" s="145"/>
      <c r="F8" s="144">
        <v>4.755450236966825</v>
      </c>
      <c r="G8" s="145"/>
      <c r="H8" s="145"/>
      <c r="I8" s="145"/>
      <c r="J8" s="144">
        <v>5.200947867298578</v>
      </c>
      <c r="K8" s="145"/>
      <c r="L8" s="145"/>
      <c r="M8" s="146"/>
    </row>
    <row r="9" spans="1:13" ht="19.5" customHeight="1">
      <c r="A9" s="153" t="s">
        <v>310</v>
      </c>
      <c r="B9" s="144">
        <v>23.696682464454977</v>
      </c>
      <c r="C9" s="145"/>
      <c r="D9" s="145"/>
      <c r="E9" s="145"/>
      <c r="F9" s="144"/>
      <c r="G9" s="145"/>
      <c r="H9" s="145"/>
      <c r="I9" s="145"/>
      <c r="J9" s="144">
        <v>23.696682464454977</v>
      </c>
      <c r="K9" s="145"/>
      <c r="L9" s="145"/>
      <c r="M9" s="146"/>
    </row>
    <row r="10" spans="1:13" ht="19.5" customHeight="1">
      <c r="A10" s="153" t="s">
        <v>154</v>
      </c>
      <c r="B10" s="144">
        <v>15.679848341232226</v>
      </c>
      <c r="C10" s="145">
        <v>1335379.7</v>
      </c>
      <c r="D10" s="145">
        <v>1643009.8800000001</v>
      </c>
      <c r="E10" s="145">
        <v>2978389.580000001</v>
      </c>
      <c r="F10" s="144">
        <v>22.237497630331752</v>
      </c>
      <c r="G10" s="145">
        <v>77862.15</v>
      </c>
      <c r="H10" s="145">
        <v>0</v>
      </c>
      <c r="I10" s="145">
        <v>77862.15</v>
      </c>
      <c r="J10" s="144">
        <v>37.917345971563975</v>
      </c>
      <c r="K10" s="145">
        <v>1413241.8499999999</v>
      </c>
      <c r="L10" s="145">
        <v>1643009.8800000001</v>
      </c>
      <c r="M10" s="146">
        <v>3056251.730000001</v>
      </c>
    </row>
    <row r="11" spans="1:13" ht="19.5" customHeight="1">
      <c r="A11" s="153" t="s">
        <v>385</v>
      </c>
      <c r="B11" s="144"/>
      <c r="C11" s="145">
        <v>138583.54</v>
      </c>
      <c r="D11" s="145">
        <v>250000</v>
      </c>
      <c r="E11" s="145">
        <v>388583.54</v>
      </c>
      <c r="F11" s="144">
        <v>62.48009478672985</v>
      </c>
      <c r="G11" s="145">
        <v>17183183.39</v>
      </c>
      <c r="H11" s="145">
        <v>77730.86</v>
      </c>
      <c r="I11" s="145">
        <v>17260914.25</v>
      </c>
      <c r="J11" s="144">
        <v>62.48009478672985</v>
      </c>
      <c r="K11" s="145">
        <v>17321766.93</v>
      </c>
      <c r="L11" s="145">
        <v>327730.86</v>
      </c>
      <c r="M11" s="146">
        <v>17649497.79</v>
      </c>
    </row>
    <row r="12" spans="1:13" ht="19.5" customHeight="1">
      <c r="A12" s="153" t="s">
        <v>387</v>
      </c>
      <c r="B12" s="144">
        <v>13.225308056872038</v>
      </c>
      <c r="C12" s="145"/>
      <c r="D12" s="145"/>
      <c r="E12" s="145"/>
      <c r="F12" s="144">
        <v>1455.3808815165876</v>
      </c>
      <c r="G12" s="145">
        <v>12764261.42</v>
      </c>
      <c r="H12" s="145">
        <v>26513313.74</v>
      </c>
      <c r="I12" s="145">
        <v>39277575.16</v>
      </c>
      <c r="J12" s="144">
        <v>1468.6061895734597</v>
      </c>
      <c r="K12" s="145">
        <v>12764261.42</v>
      </c>
      <c r="L12" s="145">
        <v>26513313.74</v>
      </c>
      <c r="M12" s="146">
        <v>39277575.16</v>
      </c>
    </row>
    <row r="13" spans="1:13" ht="19.5" customHeight="1">
      <c r="A13" s="153" t="s">
        <v>386</v>
      </c>
      <c r="B13" s="144">
        <v>0.273696682464455</v>
      </c>
      <c r="C13" s="145"/>
      <c r="D13" s="145"/>
      <c r="E13" s="145"/>
      <c r="F13" s="144">
        <v>18.54618009478673</v>
      </c>
      <c r="G13" s="145">
        <v>940706.81</v>
      </c>
      <c r="H13" s="145">
        <v>0</v>
      </c>
      <c r="I13" s="145">
        <v>940706.81</v>
      </c>
      <c r="J13" s="144">
        <v>18.819876777251185</v>
      </c>
      <c r="K13" s="145">
        <v>940706.81</v>
      </c>
      <c r="L13" s="145">
        <v>0</v>
      </c>
      <c r="M13" s="146">
        <v>940706.81</v>
      </c>
    </row>
    <row r="14" spans="1:13" ht="19.5" customHeight="1">
      <c r="A14" s="153" t="s">
        <v>90</v>
      </c>
      <c r="B14" s="144"/>
      <c r="C14" s="145"/>
      <c r="D14" s="145"/>
      <c r="E14" s="145"/>
      <c r="F14" s="144">
        <v>452</v>
      </c>
      <c r="G14" s="145">
        <v>212403075.74</v>
      </c>
      <c r="H14" s="145">
        <v>0</v>
      </c>
      <c r="I14" s="145">
        <v>212403075.74</v>
      </c>
      <c r="J14" s="144">
        <v>452</v>
      </c>
      <c r="K14" s="145">
        <v>212403075.74</v>
      </c>
      <c r="L14" s="145">
        <v>0</v>
      </c>
      <c r="M14" s="146">
        <v>212403075.74</v>
      </c>
    </row>
    <row r="15" spans="1:13" ht="19.5" customHeight="1">
      <c r="A15" s="153" t="s">
        <v>389</v>
      </c>
      <c r="B15" s="144"/>
      <c r="C15" s="145"/>
      <c r="D15" s="145"/>
      <c r="E15" s="145"/>
      <c r="F15" s="144">
        <v>13.127962085308056</v>
      </c>
      <c r="G15" s="145">
        <v>1622099.9</v>
      </c>
      <c r="H15" s="145">
        <v>0</v>
      </c>
      <c r="I15" s="145">
        <v>1622099.9</v>
      </c>
      <c r="J15" s="144">
        <v>13.127962085308056</v>
      </c>
      <c r="K15" s="145">
        <v>1622099.9</v>
      </c>
      <c r="L15" s="145">
        <v>0</v>
      </c>
      <c r="M15" s="146">
        <v>1622099.9</v>
      </c>
    </row>
    <row r="16" spans="1:13" ht="19.5" customHeight="1">
      <c r="A16" s="153" t="s">
        <v>155</v>
      </c>
      <c r="B16" s="144"/>
      <c r="C16" s="145"/>
      <c r="D16" s="145"/>
      <c r="E16" s="145"/>
      <c r="F16" s="144">
        <v>12.322274881516588</v>
      </c>
      <c r="G16" s="145">
        <v>11323000.05</v>
      </c>
      <c r="H16" s="145">
        <v>0</v>
      </c>
      <c r="I16" s="145">
        <v>11323000.05</v>
      </c>
      <c r="J16" s="144">
        <v>12.322274881516588</v>
      </c>
      <c r="K16" s="145">
        <v>11323000.05</v>
      </c>
      <c r="L16" s="145">
        <v>0</v>
      </c>
      <c r="M16" s="146">
        <v>11323000.05</v>
      </c>
    </row>
    <row r="17" spans="1:13" ht="19.5" customHeight="1">
      <c r="A17" s="153" t="s">
        <v>157</v>
      </c>
      <c r="B17" s="144">
        <v>3.629677725118484</v>
      </c>
      <c r="C17" s="145"/>
      <c r="D17" s="145"/>
      <c r="E17" s="145"/>
      <c r="F17" s="144">
        <v>73.49611374407584</v>
      </c>
      <c r="G17" s="145">
        <v>2244034.73</v>
      </c>
      <c r="H17" s="145">
        <v>3075599.91</v>
      </c>
      <c r="I17" s="145">
        <v>5319634.64</v>
      </c>
      <c r="J17" s="144">
        <v>77.12579146919433</v>
      </c>
      <c r="K17" s="145">
        <v>2244034.73</v>
      </c>
      <c r="L17" s="145">
        <v>3075599.91</v>
      </c>
      <c r="M17" s="146">
        <v>5319634.64</v>
      </c>
    </row>
    <row r="18" spans="1:13" ht="19.5" customHeight="1">
      <c r="A18" s="153" t="s">
        <v>158</v>
      </c>
      <c r="B18" s="144"/>
      <c r="C18" s="145"/>
      <c r="D18" s="145"/>
      <c r="E18" s="145"/>
      <c r="F18" s="144">
        <v>42.963933649289096</v>
      </c>
      <c r="G18" s="145"/>
      <c r="H18" s="145"/>
      <c r="I18" s="145"/>
      <c r="J18" s="144">
        <v>42.963933649289096</v>
      </c>
      <c r="K18" s="145"/>
      <c r="L18" s="145"/>
      <c r="M18" s="146"/>
    </row>
    <row r="19" spans="1:13" ht="19.5" customHeight="1">
      <c r="A19" s="153" t="s">
        <v>159</v>
      </c>
      <c r="B19" s="144"/>
      <c r="C19" s="145"/>
      <c r="D19" s="145"/>
      <c r="E19" s="145"/>
      <c r="F19" s="144">
        <v>5.145497630331754</v>
      </c>
      <c r="G19" s="145">
        <v>1337451.72</v>
      </c>
      <c r="H19" s="145">
        <v>431591.76</v>
      </c>
      <c r="I19" s="145">
        <v>1769043.48</v>
      </c>
      <c r="J19" s="144">
        <v>5.145497630331754</v>
      </c>
      <c r="K19" s="145">
        <v>1337451.72</v>
      </c>
      <c r="L19" s="145">
        <v>431591.76</v>
      </c>
      <c r="M19" s="146">
        <v>1769043.48</v>
      </c>
    </row>
    <row r="20" spans="1:13" ht="19.5" customHeight="1">
      <c r="A20" s="153" t="s">
        <v>1</v>
      </c>
      <c r="B20" s="144">
        <v>18.746530805687204</v>
      </c>
      <c r="C20" s="145">
        <v>-800679.87</v>
      </c>
      <c r="D20" s="145">
        <v>0</v>
      </c>
      <c r="E20" s="145">
        <v>-800679.87</v>
      </c>
      <c r="F20" s="144"/>
      <c r="G20" s="145"/>
      <c r="H20" s="145"/>
      <c r="I20" s="145"/>
      <c r="J20" s="144">
        <v>18.746530805687204</v>
      </c>
      <c r="K20" s="145">
        <v>-800679.87</v>
      </c>
      <c r="L20" s="145">
        <v>0</v>
      </c>
      <c r="M20" s="146">
        <v>-800679.87</v>
      </c>
    </row>
    <row r="21" spans="1:13" ht="19.5" customHeight="1">
      <c r="A21" s="153" t="s">
        <v>160</v>
      </c>
      <c r="B21" s="144">
        <v>0.2843601895734597</v>
      </c>
      <c r="C21" s="145"/>
      <c r="D21" s="145"/>
      <c r="E21" s="145"/>
      <c r="F21" s="144"/>
      <c r="G21" s="145"/>
      <c r="H21" s="145"/>
      <c r="I21" s="145"/>
      <c r="J21" s="144">
        <v>0.2843601895734597</v>
      </c>
      <c r="K21" s="145"/>
      <c r="L21" s="145"/>
      <c r="M21" s="146"/>
    </row>
    <row r="22" spans="1:13" ht="19.5" customHeight="1">
      <c r="A22" s="153" t="s">
        <v>161</v>
      </c>
      <c r="B22" s="144">
        <v>4.72085308056872</v>
      </c>
      <c r="C22" s="145"/>
      <c r="D22" s="145"/>
      <c r="E22" s="145"/>
      <c r="F22" s="144"/>
      <c r="G22" s="145"/>
      <c r="H22" s="145"/>
      <c r="I22" s="145"/>
      <c r="J22" s="144">
        <v>4.72085308056872</v>
      </c>
      <c r="K22" s="145"/>
      <c r="L22" s="145"/>
      <c r="M22" s="146"/>
    </row>
    <row r="23" spans="1:13" ht="19.5" customHeight="1">
      <c r="A23" s="153" t="s">
        <v>390</v>
      </c>
      <c r="B23" s="144"/>
      <c r="C23" s="145"/>
      <c r="D23" s="145"/>
      <c r="E23" s="145"/>
      <c r="F23" s="144">
        <v>8.116635071090048</v>
      </c>
      <c r="G23" s="145"/>
      <c r="H23" s="145"/>
      <c r="I23" s="145"/>
      <c r="J23" s="144">
        <v>8.116635071090048</v>
      </c>
      <c r="K23" s="145"/>
      <c r="L23" s="145"/>
      <c r="M23" s="146"/>
    </row>
    <row r="24" spans="1:13" ht="19.5" customHeight="1">
      <c r="A24" s="153" t="s">
        <v>162</v>
      </c>
      <c r="B24" s="144">
        <v>7.633658767772512</v>
      </c>
      <c r="C24" s="145"/>
      <c r="D24" s="145"/>
      <c r="E24" s="145"/>
      <c r="F24" s="144">
        <v>11.874123222748816</v>
      </c>
      <c r="G24" s="145"/>
      <c r="H24" s="145"/>
      <c r="I24" s="145"/>
      <c r="J24" s="144">
        <v>19.507781990521327</v>
      </c>
      <c r="K24" s="145"/>
      <c r="L24" s="145"/>
      <c r="M24" s="146"/>
    </row>
    <row r="25" spans="1:13" ht="19.5" customHeight="1">
      <c r="A25" s="153" t="s">
        <v>23</v>
      </c>
      <c r="B25" s="144"/>
      <c r="C25" s="145"/>
      <c r="D25" s="145"/>
      <c r="E25" s="145"/>
      <c r="F25" s="144">
        <v>0.2843601895734597</v>
      </c>
      <c r="G25" s="145"/>
      <c r="H25" s="145"/>
      <c r="I25" s="145"/>
      <c r="J25" s="144">
        <v>0.2843601895734597</v>
      </c>
      <c r="K25" s="145"/>
      <c r="L25" s="145"/>
      <c r="M25" s="146"/>
    </row>
    <row r="26" spans="1:13" ht="19.5" customHeight="1">
      <c r="A26" s="153" t="s">
        <v>693</v>
      </c>
      <c r="B26" s="144"/>
      <c r="C26" s="145">
        <v>41130.93</v>
      </c>
      <c r="D26" s="145">
        <v>97264.42</v>
      </c>
      <c r="E26" s="145">
        <v>138395.35</v>
      </c>
      <c r="F26" s="144"/>
      <c r="G26" s="145"/>
      <c r="H26" s="145"/>
      <c r="I26" s="145"/>
      <c r="J26" s="144"/>
      <c r="K26" s="145">
        <v>41130.93</v>
      </c>
      <c r="L26" s="145">
        <v>97264.42</v>
      </c>
      <c r="M26" s="146">
        <v>138395.35</v>
      </c>
    </row>
    <row r="27" spans="1:13" ht="19.5" customHeight="1">
      <c r="A27" s="153" t="s">
        <v>391</v>
      </c>
      <c r="B27" s="144">
        <v>187.73864454976302</v>
      </c>
      <c r="C27" s="145">
        <v>76293487.85</v>
      </c>
      <c r="D27" s="145">
        <v>0</v>
      </c>
      <c r="E27" s="145">
        <v>76293487.85</v>
      </c>
      <c r="F27" s="144"/>
      <c r="G27" s="145"/>
      <c r="H27" s="145"/>
      <c r="I27" s="145"/>
      <c r="J27" s="144">
        <v>187.73864454976302</v>
      </c>
      <c r="K27" s="145">
        <v>76293487.85</v>
      </c>
      <c r="L27" s="145">
        <v>0</v>
      </c>
      <c r="M27" s="146">
        <v>76293487.85</v>
      </c>
    </row>
    <row r="28" spans="1:13" ht="19.5" customHeight="1">
      <c r="A28" s="153" t="s">
        <v>133</v>
      </c>
      <c r="B28" s="144">
        <v>1.945308056872038</v>
      </c>
      <c r="C28" s="145"/>
      <c r="D28" s="145"/>
      <c r="E28" s="145"/>
      <c r="F28" s="144"/>
      <c r="G28" s="145"/>
      <c r="H28" s="145"/>
      <c r="I28" s="145"/>
      <c r="J28" s="144">
        <v>1.945308056872038</v>
      </c>
      <c r="K28" s="145"/>
      <c r="L28" s="145"/>
      <c r="M28" s="146"/>
    </row>
    <row r="29" spans="1:13" ht="19.5" customHeight="1">
      <c r="A29" s="153" t="s">
        <v>399</v>
      </c>
      <c r="B29" s="144">
        <v>111.40591469194312</v>
      </c>
      <c r="C29" s="145">
        <v>15593256.58</v>
      </c>
      <c r="D29" s="145">
        <v>6299131.78</v>
      </c>
      <c r="E29" s="145">
        <v>21892388.36</v>
      </c>
      <c r="F29" s="144"/>
      <c r="G29" s="145"/>
      <c r="H29" s="145"/>
      <c r="I29" s="145"/>
      <c r="J29" s="144">
        <v>111.40591469194312</v>
      </c>
      <c r="K29" s="145">
        <v>15593256.58</v>
      </c>
      <c r="L29" s="145">
        <v>6299131.78</v>
      </c>
      <c r="M29" s="146">
        <v>21892388.36</v>
      </c>
    </row>
    <row r="30" spans="1:13" ht="19.5" customHeight="1">
      <c r="A30" s="153" t="s">
        <v>217</v>
      </c>
      <c r="B30" s="144">
        <v>0</v>
      </c>
      <c r="C30" s="144">
        <v>0</v>
      </c>
      <c r="D30" s="144">
        <v>0</v>
      </c>
      <c r="E30" s="144">
        <v>0</v>
      </c>
      <c r="F30" s="144">
        <v>2005</v>
      </c>
      <c r="G30" s="144">
        <v>0</v>
      </c>
      <c r="H30" s="145">
        <v>900000000</v>
      </c>
      <c r="I30" s="145">
        <v>900000000</v>
      </c>
      <c r="J30" s="144">
        <v>2005</v>
      </c>
      <c r="K30" s="144">
        <v>0</v>
      </c>
      <c r="L30" s="145">
        <v>900000000</v>
      </c>
      <c r="M30" s="145">
        <v>900000000</v>
      </c>
    </row>
    <row r="31" spans="1:13" ht="19.5" customHeight="1">
      <c r="A31" s="153" t="s">
        <v>163</v>
      </c>
      <c r="B31" s="144"/>
      <c r="C31" s="145"/>
      <c r="D31" s="145"/>
      <c r="E31" s="145"/>
      <c r="F31" s="144">
        <v>1750</v>
      </c>
      <c r="G31" s="145"/>
      <c r="H31" s="145"/>
      <c r="I31" s="145"/>
      <c r="J31" s="144">
        <v>1750</v>
      </c>
      <c r="K31" s="145"/>
      <c r="L31" s="145"/>
      <c r="M31" s="146"/>
    </row>
    <row r="32" spans="1:13" ht="19.5" customHeight="1" thickBot="1">
      <c r="A32" s="154" t="s">
        <v>637</v>
      </c>
      <c r="B32" s="150">
        <v>446.3144644549763</v>
      </c>
      <c r="C32" s="151">
        <v>92664313.72999999</v>
      </c>
      <c r="D32" s="151">
        <v>8289406.08</v>
      </c>
      <c r="E32" s="151">
        <v>100953719.80999999</v>
      </c>
      <c r="F32" s="150">
        <v>7552.459791469195</v>
      </c>
      <c r="G32" s="151">
        <v>392270057.32000005</v>
      </c>
      <c r="H32" s="151">
        <v>1318212923.44</v>
      </c>
      <c r="I32" s="151">
        <v>1710482980.7599998</v>
      </c>
      <c r="J32" s="150">
        <v>7998.77425592417</v>
      </c>
      <c r="K32" s="151">
        <v>484934371.05</v>
      </c>
      <c r="L32" s="151">
        <v>1326502329.52</v>
      </c>
      <c r="M32" s="152">
        <v>1811436700.57</v>
      </c>
    </row>
    <row r="34" spans="1:6" ht="12.75">
      <c r="A34" s="232" t="s">
        <v>865</v>
      </c>
      <c r="B34" s="232"/>
      <c r="C34" s="232"/>
      <c r="D34" s="232"/>
      <c r="E34" s="232"/>
      <c r="F34" s="232"/>
    </row>
  </sheetData>
  <sheetProtection/>
  <mergeCells count="7">
    <mergeCell ref="B3:E3"/>
    <mergeCell ref="F3:I3"/>
    <mergeCell ref="J3:M3"/>
    <mergeCell ref="A3:A4"/>
    <mergeCell ref="A34:F34"/>
    <mergeCell ref="A1:M1"/>
    <mergeCell ref="A2:M2"/>
  </mergeCells>
  <printOptions/>
  <pageMargins left="0.7" right="0.7" top="0.75" bottom="0.75" header="0.3" footer="0.3"/>
  <pageSetup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3.875" style="0" customWidth="1"/>
    <col min="2" max="2" width="15.00390625" style="0" bestFit="1" customWidth="1"/>
    <col min="3" max="3" width="17.125" style="0" bestFit="1" customWidth="1"/>
    <col min="4" max="4" width="18.125" style="0" bestFit="1" customWidth="1"/>
    <col min="5" max="5" width="16.00390625" style="0" customWidth="1"/>
    <col min="6" max="6" width="16.00390625" style="0" bestFit="1" customWidth="1"/>
    <col min="7" max="9" width="18.125" style="0" bestFit="1" customWidth="1"/>
    <col min="10" max="10" width="21.25390625" style="0" bestFit="1" customWidth="1"/>
    <col min="11" max="11" width="23.25390625" style="0" bestFit="1" customWidth="1"/>
    <col min="12" max="12" width="24.25390625" style="0" bestFit="1" customWidth="1"/>
    <col min="13" max="13" width="22.25390625" style="0" bestFit="1" customWidth="1"/>
    <col min="14" max="14" width="23.25390625" style="0" customWidth="1"/>
    <col min="15" max="15" width="23.25390625" style="0" bestFit="1" customWidth="1"/>
  </cols>
  <sheetData>
    <row r="3" spans="1:5" ht="12">
      <c r="A3" s="83"/>
      <c r="B3" s="84" t="s">
        <v>849</v>
      </c>
      <c r="C3" s="263"/>
      <c r="D3" s="263"/>
      <c r="E3" s="122"/>
    </row>
    <row r="4" spans="1:5" ht="12">
      <c r="A4" s="84" t="s">
        <v>375</v>
      </c>
      <c r="B4" s="83" t="s">
        <v>863</v>
      </c>
      <c r="C4" s="264" t="s">
        <v>862</v>
      </c>
      <c r="D4" s="264" t="s">
        <v>861</v>
      </c>
      <c r="E4" s="175" t="s">
        <v>848</v>
      </c>
    </row>
    <row r="5" spans="1:5" ht="12">
      <c r="A5" s="83" t="s">
        <v>381</v>
      </c>
      <c r="B5" s="268">
        <v>446.3144644549763</v>
      </c>
      <c r="C5" s="265">
        <v>92664313.73</v>
      </c>
      <c r="D5" s="265">
        <v>8289406.08</v>
      </c>
      <c r="E5" s="176">
        <v>100953719.80999999</v>
      </c>
    </row>
    <row r="6" spans="1:5" ht="12">
      <c r="A6" s="174" t="s">
        <v>384</v>
      </c>
      <c r="B6" s="269">
        <v>7552.459791469193</v>
      </c>
      <c r="C6" s="266">
        <v>392270057.3200001</v>
      </c>
      <c r="D6" s="266">
        <v>1318212923.4400003</v>
      </c>
      <c r="E6" s="177">
        <v>1710482980.76</v>
      </c>
    </row>
    <row r="7" spans="1:5" ht="12">
      <c r="A7" s="85" t="s">
        <v>637</v>
      </c>
      <c r="B7" s="270">
        <v>7998.77425592417</v>
      </c>
      <c r="C7" s="267">
        <v>484934371.05000013</v>
      </c>
      <c r="D7" s="267">
        <v>1326502329.5200002</v>
      </c>
      <c r="E7" s="178">
        <v>1811436700.57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81"/>
  <sheetViews>
    <sheetView tabSelected="1" zoomScale="90" zoomScaleNormal="90" zoomScaleSheetLayoutView="100" zoomScalePageLayoutView="0" workbookViewId="0" topLeftCell="A1">
      <selection activeCell="A1" sqref="A1:AB175"/>
    </sheetView>
  </sheetViews>
  <sheetFormatPr defaultColWidth="7.875" defaultRowHeight="12.75"/>
  <cols>
    <col min="1" max="1" width="3.75390625" style="7" bestFit="1" customWidth="1"/>
    <col min="2" max="2" width="13.50390625" style="6" customWidth="1"/>
    <col min="3" max="3" width="5.125" style="3" customWidth="1"/>
    <col min="4" max="4" width="13.375" style="2" bestFit="1" customWidth="1"/>
    <col min="5" max="5" width="34.125" style="1" customWidth="1"/>
    <col min="6" max="6" width="11.375" style="1" customWidth="1"/>
    <col min="7" max="7" width="7.875" style="4" customWidth="1"/>
    <col min="8" max="8" width="8.00390625" style="4" customWidth="1"/>
    <col min="9" max="9" width="4.625" style="2" customWidth="1"/>
    <col min="10" max="10" width="9.625" style="5" customWidth="1"/>
    <col min="11" max="11" width="6.125" style="5" customWidth="1"/>
    <col min="12" max="12" width="9.50390625" style="1" customWidth="1"/>
    <col min="13" max="13" width="7.25390625" style="1" customWidth="1"/>
    <col min="14" max="14" width="6.875" style="1" customWidth="1"/>
    <col min="15" max="15" width="8.00390625" style="1" customWidth="1"/>
    <col min="16" max="16" width="7.875" style="1" customWidth="1"/>
    <col min="17" max="17" width="8.375" style="1" customWidth="1"/>
    <col min="18" max="18" width="9.875" style="1" customWidth="1"/>
    <col min="19" max="19" width="8.625" style="1" customWidth="1"/>
    <col min="20" max="20" width="7.75390625" style="1" customWidth="1"/>
    <col min="21" max="21" width="8.375" style="1" customWidth="1"/>
    <col min="22" max="22" width="7.25390625" style="1" hidden="1" customWidth="1"/>
    <col min="23" max="23" width="8.75390625" style="1" hidden="1" customWidth="1"/>
    <col min="24" max="24" width="7.25390625" style="1" hidden="1" customWidth="1"/>
    <col min="25" max="26" width="8.25390625" style="1" hidden="1" customWidth="1"/>
    <col min="27" max="27" width="9.00390625" style="1" hidden="1" customWidth="1"/>
    <col min="28" max="28" width="17.00390625" style="1" hidden="1" customWidth="1"/>
    <col min="29" max="29" width="7.875" style="1" hidden="1" customWidth="1"/>
    <col min="30" max="16384" width="7.875" style="1" customWidth="1"/>
  </cols>
  <sheetData>
    <row r="1" spans="1:28" ht="24" customHeight="1">
      <c r="A1" s="203" t="s">
        <v>642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8" ht="18.75" customHeight="1">
      <c r="A2" s="205" t="s">
        <v>394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9" ht="37.5" customHeight="1">
      <c r="A3" s="207" t="s">
        <v>83</v>
      </c>
      <c r="B3" s="210" t="s">
        <v>379</v>
      </c>
      <c r="C3" s="187" t="s">
        <v>375</v>
      </c>
      <c r="D3" s="211" t="s">
        <v>376</v>
      </c>
      <c r="E3" s="187" t="s">
        <v>64</v>
      </c>
      <c r="F3" s="212" t="s">
        <v>380</v>
      </c>
      <c r="G3" s="215" t="s">
        <v>121</v>
      </c>
      <c r="H3" s="215" t="s">
        <v>122</v>
      </c>
      <c r="I3" s="191" t="s">
        <v>119</v>
      </c>
      <c r="J3" s="192" t="s">
        <v>114</v>
      </c>
      <c r="K3" s="192" t="s">
        <v>30</v>
      </c>
      <c r="L3" s="195" t="s">
        <v>636</v>
      </c>
      <c r="M3" s="196"/>
      <c r="N3" s="195" t="s">
        <v>641</v>
      </c>
      <c r="O3" s="201"/>
      <c r="P3" s="201"/>
      <c r="Q3" s="201"/>
      <c r="R3" s="201"/>
      <c r="S3" s="196"/>
      <c r="T3" s="187" t="s">
        <v>102</v>
      </c>
      <c r="U3" s="187" t="s">
        <v>101</v>
      </c>
      <c r="V3" s="187" t="s">
        <v>396</v>
      </c>
      <c r="W3" s="188" t="s">
        <v>582</v>
      </c>
      <c r="X3" s="188" t="s">
        <v>286</v>
      </c>
      <c r="Y3" s="188" t="s">
        <v>28</v>
      </c>
      <c r="Z3" s="188" t="s">
        <v>542</v>
      </c>
      <c r="AA3" s="179" t="s">
        <v>396</v>
      </c>
      <c r="AB3" s="180" t="s">
        <v>0</v>
      </c>
      <c r="AC3" s="180" t="s">
        <v>608</v>
      </c>
    </row>
    <row r="4" spans="1:29" ht="21.75" customHeight="1">
      <c r="A4" s="208"/>
      <c r="B4" s="210"/>
      <c r="C4" s="187"/>
      <c r="D4" s="211"/>
      <c r="E4" s="187"/>
      <c r="F4" s="213"/>
      <c r="G4" s="216"/>
      <c r="H4" s="216"/>
      <c r="I4" s="191"/>
      <c r="J4" s="193"/>
      <c r="K4" s="193"/>
      <c r="L4" s="197"/>
      <c r="M4" s="198"/>
      <c r="N4" s="197"/>
      <c r="O4" s="202"/>
      <c r="P4" s="202"/>
      <c r="Q4" s="202"/>
      <c r="R4" s="202"/>
      <c r="S4" s="198"/>
      <c r="T4" s="187"/>
      <c r="U4" s="187"/>
      <c r="V4" s="187"/>
      <c r="W4" s="189"/>
      <c r="X4" s="189"/>
      <c r="Y4" s="189"/>
      <c r="Z4" s="189"/>
      <c r="AA4" s="179"/>
      <c r="AB4" s="180"/>
      <c r="AC4" s="180"/>
    </row>
    <row r="5" spans="1:29" ht="22.5" customHeight="1">
      <c r="A5" s="208"/>
      <c r="B5" s="210"/>
      <c r="C5" s="187"/>
      <c r="D5" s="211"/>
      <c r="E5" s="187"/>
      <c r="F5" s="213"/>
      <c r="G5" s="216"/>
      <c r="H5" s="216"/>
      <c r="I5" s="191"/>
      <c r="J5" s="193"/>
      <c r="K5" s="193"/>
      <c r="L5" s="199"/>
      <c r="M5" s="200"/>
      <c r="N5" s="181" t="s">
        <v>431</v>
      </c>
      <c r="O5" s="182"/>
      <c r="P5" s="183"/>
      <c r="Q5" s="184" t="s">
        <v>430</v>
      </c>
      <c r="R5" s="185"/>
      <c r="S5" s="186"/>
      <c r="T5" s="187"/>
      <c r="U5" s="187"/>
      <c r="V5" s="187"/>
      <c r="W5" s="189"/>
      <c r="X5" s="189"/>
      <c r="Y5" s="189"/>
      <c r="Z5" s="189"/>
      <c r="AA5" s="179"/>
      <c r="AB5" s="180"/>
      <c r="AC5" s="180"/>
    </row>
    <row r="6" spans="1:29" ht="25.5" customHeight="1">
      <c r="A6" s="209"/>
      <c r="B6" s="210"/>
      <c r="C6" s="187"/>
      <c r="D6" s="211"/>
      <c r="E6" s="187"/>
      <c r="F6" s="214"/>
      <c r="G6" s="217"/>
      <c r="H6" s="217"/>
      <c r="I6" s="191"/>
      <c r="J6" s="194"/>
      <c r="K6" s="194"/>
      <c r="L6" s="64" t="s">
        <v>430</v>
      </c>
      <c r="M6" s="65" t="s">
        <v>431</v>
      </c>
      <c r="N6" s="142" t="s">
        <v>800</v>
      </c>
      <c r="O6" s="142" t="s">
        <v>792</v>
      </c>
      <c r="P6" s="142" t="s">
        <v>793</v>
      </c>
      <c r="Q6" s="142" t="s">
        <v>800</v>
      </c>
      <c r="R6" s="142" t="s">
        <v>792</v>
      </c>
      <c r="S6" s="142" t="s">
        <v>793</v>
      </c>
      <c r="T6" s="187"/>
      <c r="U6" s="187"/>
      <c r="V6" s="187"/>
      <c r="W6" s="190"/>
      <c r="X6" s="190"/>
      <c r="Y6" s="190"/>
      <c r="Z6" s="190"/>
      <c r="AA6" s="179"/>
      <c r="AB6" s="180"/>
      <c r="AC6" s="180"/>
    </row>
    <row r="7" spans="1:28" ht="12" customHeight="1" hidden="1">
      <c r="A7" s="17">
        <v>1</v>
      </c>
      <c r="B7" s="24">
        <v>2</v>
      </c>
      <c r="C7" s="23">
        <v>3</v>
      </c>
      <c r="D7" s="25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23">
        <v>11</v>
      </c>
      <c r="L7" s="25"/>
      <c r="M7" s="25"/>
      <c r="N7" s="25"/>
      <c r="O7" s="25"/>
      <c r="P7" s="25"/>
      <c r="Q7" s="25"/>
      <c r="R7" s="25"/>
      <c r="S7" s="25"/>
      <c r="T7" s="25">
        <v>24</v>
      </c>
      <c r="U7" s="23">
        <v>25</v>
      </c>
      <c r="V7" s="25">
        <v>26</v>
      </c>
      <c r="W7" s="25">
        <v>27</v>
      </c>
      <c r="X7" s="25"/>
      <c r="Y7" s="25">
        <v>28</v>
      </c>
      <c r="Z7" s="25"/>
      <c r="AB7" s="8"/>
    </row>
    <row r="8" spans="1:28" ht="34.5" customHeight="1" hidden="1">
      <c r="A8" s="32" t="s">
        <v>83</v>
      </c>
      <c r="B8" s="30" t="s">
        <v>379</v>
      </c>
      <c r="C8" s="29" t="s">
        <v>375</v>
      </c>
      <c r="D8" s="37" t="s">
        <v>376</v>
      </c>
      <c r="E8" s="37" t="s">
        <v>64</v>
      </c>
      <c r="F8" s="33" t="s">
        <v>380</v>
      </c>
      <c r="G8" s="31" t="s">
        <v>121</v>
      </c>
      <c r="H8" s="31" t="s">
        <v>122</v>
      </c>
      <c r="I8" s="31" t="s">
        <v>119</v>
      </c>
      <c r="J8" s="34" t="s">
        <v>114</v>
      </c>
      <c r="K8" s="60" t="s">
        <v>30</v>
      </c>
      <c r="L8" s="64" t="s">
        <v>638</v>
      </c>
      <c r="M8" s="65" t="s">
        <v>639</v>
      </c>
      <c r="N8" s="142" t="s">
        <v>796</v>
      </c>
      <c r="O8" s="142" t="s">
        <v>795</v>
      </c>
      <c r="P8" s="142" t="s">
        <v>794</v>
      </c>
      <c r="Q8" s="142" t="s">
        <v>797</v>
      </c>
      <c r="R8" s="142" t="s">
        <v>798</v>
      </c>
      <c r="S8" s="142" t="s">
        <v>799</v>
      </c>
      <c r="T8" s="17" t="s">
        <v>102</v>
      </c>
      <c r="U8" s="17" t="s">
        <v>101</v>
      </c>
      <c r="V8" s="17" t="s">
        <v>396</v>
      </c>
      <c r="W8" s="17" t="s">
        <v>582</v>
      </c>
      <c r="X8" s="17" t="s">
        <v>287</v>
      </c>
      <c r="Y8" s="17" t="s">
        <v>28</v>
      </c>
      <c r="Z8" s="17" t="s">
        <v>542</v>
      </c>
      <c r="AA8" s="59" t="s">
        <v>221</v>
      </c>
      <c r="AB8" s="61" t="s">
        <v>254</v>
      </c>
    </row>
    <row r="9" spans="1:29" ht="34.5" customHeight="1">
      <c r="A9" s="18">
        <v>1</v>
      </c>
      <c r="B9" s="10" t="s">
        <v>382</v>
      </c>
      <c r="C9" s="10" t="s">
        <v>384</v>
      </c>
      <c r="D9" s="28" t="s">
        <v>231</v>
      </c>
      <c r="E9" s="10" t="s">
        <v>519</v>
      </c>
      <c r="F9" s="11" t="s">
        <v>50</v>
      </c>
      <c r="G9" s="63"/>
      <c r="H9" s="63"/>
      <c r="I9" s="9" t="s">
        <v>383</v>
      </c>
      <c r="J9" s="62">
        <v>60</v>
      </c>
      <c r="K9" s="53">
        <v>60</v>
      </c>
      <c r="L9" s="72">
        <v>170</v>
      </c>
      <c r="M9" s="72">
        <f>L9/105.5</f>
        <v>1.6113744075829384</v>
      </c>
      <c r="N9" s="8"/>
      <c r="O9" s="8"/>
      <c r="P9" s="8"/>
      <c r="Q9" s="8"/>
      <c r="R9" s="8"/>
      <c r="S9" s="8"/>
      <c r="T9" s="9" t="s">
        <v>112</v>
      </c>
      <c r="U9" s="9" t="s">
        <v>103</v>
      </c>
      <c r="V9" s="9" t="s">
        <v>791</v>
      </c>
      <c r="W9" s="9" t="s">
        <v>584</v>
      </c>
      <c r="X9" s="9" t="s">
        <v>289</v>
      </c>
      <c r="Y9" s="9" t="s">
        <v>382</v>
      </c>
      <c r="Z9" s="9" t="s">
        <v>543</v>
      </c>
      <c r="AA9" s="8" t="s">
        <v>222</v>
      </c>
      <c r="AB9" s="8"/>
      <c r="AC9" s="1" t="s">
        <v>610</v>
      </c>
    </row>
    <row r="10" spans="1:29" ht="30.75" customHeight="1">
      <c r="A10" s="18">
        <v>2</v>
      </c>
      <c r="B10" s="10" t="s">
        <v>382</v>
      </c>
      <c r="C10" s="11" t="s">
        <v>384</v>
      </c>
      <c r="D10" s="28" t="s">
        <v>453</v>
      </c>
      <c r="E10" s="11" t="s">
        <v>452</v>
      </c>
      <c r="F10" s="11" t="s">
        <v>451</v>
      </c>
      <c r="G10" s="56" t="s">
        <v>454</v>
      </c>
      <c r="H10" s="56" t="s">
        <v>455</v>
      </c>
      <c r="I10" s="9" t="s">
        <v>388</v>
      </c>
      <c r="J10" s="13">
        <v>283.78</v>
      </c>
      <c r="K10" s="43">
        <v>399.1</v>
      </c>
      <c r="L10" s="62">
        <v>6000</v>
      </c>
      <c r="M10" s="72">
        <f aca="true" t="shared" si="0" ref="M10:M65">L10/105.5</f>
        <v>56.872037914691944</v>
      </c>
      <c r="N10" s="164">
        <v>1170634.55</v>
      </c>
      <c r="O10" s="164" t="s">
        <v>751</v>
      </c>
      <c r="P10" s="163">
        <v>1170634.55</v>
      </c>
      <c r="Q10" s="163">
        <v>122505348.9</v>
      </c>
      <c r="R10" s="163" t="s">
        <v>751</v>
      </c>
      <c r="S10" s="163">
        <v>122505348.9</v>
      </c>
      <c r="T10" s="9" t="s">
        <v>112</v>
      </c>
      <c r="U10" s="9" t="s">
        <v>103</v>
      </c>
      <c r="V10" s="9" t="s">
        <v>607</v>
      </c>
      <c r="W10" s="9" t="s">
        <v>585</v>
      </c>
      <c r="X10" s="9" t="s">
        <v>288</v>
      </c>
      <c r="Y10" s="9" t="s">
        <v>382</v>
      </c>
      <c r="Z10" s="9" t="s">
        <v>543</v>
      </c>
      <c r="AA10" s="8" t="s">
        <v>222</v>
      </c>
      <c r="AB10" s="8" t="s">
        <v>272</v>
      </c>
      <c r="AC10" s="1" t="s">
        <v>609</v>
      </c>
    </row>
    <row r="11" spans="1:28" ht="42" customHeight="1">
      <c r="A11" s="18">
        <v>3</v>
      </c>
      <c r="B11" s="10" t="s">
        <v>382</v>
      </c>
      <c r="C11" s="11" t="s">
        <v>384</v>
      </c>
      <c r="D11" s="70"/>
      <c r="E11" s="8" t="s">
        <v>611</v>
      </c>
      <c r="F11" s="8" t="s">
        <v>395</v>
      </c>
      <c r="G11" s="63"/>
      <c r="H11" s="63"/>
      <c r="I11" s="9"/>
      <c r="J11" s="15"/>
      <c r="K11" s="26"/>
      <c r="L11" s="62">
        <v>15825</v>
      </c>
      <c r="M11" s="72">
        <f t="shared" si="0"/>
        <v>150</v>
      </c>
      <c r="N11" s="72"/>
      <c r="O11" s="72"/>
      <c r="P11" s="72"/>
      <c r="Q11" s="72"/>
      <c r="R11" s="72"/>
      <c r="S11" s="72"/>
      <c r="T11" s="14" t="s">
        <v>168</v>
      </c>
      <c r="U11" s="9" t="s">
        <v>55</v>
      </c>
      <c r="V11" s="9" t="s">
        <v>607</v>
      </c>
      <c r="W11" s="9" t="s">
        <v>584</v>
      </c>
      <c r="X11" s="9"/>
      <c r="Y11" s="9" t="s">
        <v>382</v>
      </c>
      <c r="Z11" s="9" t="s">
        <v>543</v>
      </c>
      <c r="AA11" s="8" t="s">
        <v>222</v>
      </c>
      <c r="AB11" s="8"/>
    </row>
    <row r="12" spans="1:29" ht="34.5" customHeight="1">
      <c r="A12" s="18">
        <v>4</v>
      </c>
      <c r="B12" s="10" t="s">
        <v>382</v>
      </c>
      <c r="C12" s="11" t="s">
        <v>384</v>
      </c>
      <c r="D12" s="42">
        <v>3214</v>
      </c>
      <c r="E12" s="8" t="s">
        <v>613</v>
      </c>
      <c r="F12" s="8" t="s">
        <v>395</v>
      </c>
      <c r="G12" s="56" t="s">
        <v>22</v>
      </c>
      <c r="H12" s="56" t="s">
        <v>259</v>
      </c>
      <c r="I12" s="9" t="s">
        <v>383</v>
      </c>
      <c r="J12" s="15">
        <v>20</v>
      </c>
      <c r="K12" s="15">
        <v>20</v>
      </c>
      <c r="L12" s="72">
        <v>308</v>
      </c>
      <c r="M12" s="72">
        <f t="shared" si="0"/>
        <v>2.919431279620853</v>
      </c>
      <c r="N12" s="72"/>
      <c r="O12" s="72"/>
      <c r="P12" s="72"/>
      <c r="Q12" s="72"/>
      <c r="R12" s="72"/>
      <c r="S12" s="72"/>
      <c r="T12" s="9" t="s">
        <v>112</v>
      </c>
      <c r="U12" s="9" t="s">
        <v>103</v>
      </c>
      <c r="V12" s="9" t="s">
        <v>791</v>
      </c>
      <c r="W12" s="9" t="s">
        <v>584</v>
      </c>
      <c r="X12" s="9" t="s">
        <v>288</v>
      </c>
      <c r="Y12" s="9" t="s">
        <v>382</v>
      </c>
      <c r="Z12" s="9" t="s">
        <v>543</v>
      </c>
      <c r="AA12" s="8" t="s">
        <v>222</v>
      </c>
      <c r="AB12" s="8"/>
      <c r="AC12" s="1" t="s">
        <v>610</v>
      </c>
    </row>
    <row r="13" spans="1:29" s="8" customFormat="1" ht="34.5" customHeight="1">
      <c r="A13" s="18">
        <v>5</v>
      </c>
      <c r="B13" s="10" t="s">
        <v>382</v>
      </c>
      <c r="C13" s="11" t="s">
        <v>384</v>
      </c>
      <c r="D13" s="38" t="s">
        <v>87</v>
      </c>
      <c r="E13" s="11" t="s">
        <v>198</v>
      </c>
      <c r="F13" s="11" t="s">
        <v>392</v>
      </c>
      <c r="G13" s="56" t="s">
        <v>424</v>
      </c>
      <c r="H13" s="56" t="s">
        <v>339</v>
      </c>
      <c r="I13" s="9" t="s">
        <v>123</v>
      </c>
      <c r="J13" s="13" t="s">
        <v>415</v>
      </c>
      <c r="K13" s="13" t="s">
        <v>358</v>
      </c>
      <c r="L13" s="72">
        <v>1015.97</v>
      </c>
      <c r="M13" s="72">
        <f t="shared" si="0"/>
        <v>9.63004739336493</v>
      </c>
      <c r="N13" s="72"/>
      <c r="O13" s="72"/>
      <c r="P13" s="72"/>
      <c r="Q13" s="72"/>
      <c r="R13" s="72"/>
      <c r="S13" s="72"/>
      <c r="T13" s="9" t="s">
        <v>112</v>
      </c>
      <c r="U13" s="9" t="s">
        <v>103</v>
      </c>
      <c r="V13" s="9" t="s">
        <v>597</v>
      </c>
      <c r="W13" s="9" t="s">
        <v>583</v>
      </c>
      <c r="X13" s="9" t="s">
        <v>289</v>
      </c>
      <c r="Y13" s="9" t="s">
        <v>382</v>
      </c>
      <c r="Z13" s="9" t="s">
        <v>543</v>
      </c>
      <c r="AA13" s="8" t="s">
        <v>222</v>
      </c>
      <c r="AC13" s="58" t="s">
        <v>610</v>
      </c>
    </row>
    <row r="14" spans="1:29" ht="34.5" customHeight="1">
      <c r="A14" s="18">
        <v>6</v>
      </c>
      <c r="B14" s="10" t="s">
        <v>382</v>
      </c>
      <c r="C14" s="10" t="s">
        <v>384</v>
      </c>
      <c r="D14" s="28"/>
      <c r="E14" s="10" t="s">
        <v>6</v>
      </c>
      <c r="F14" s="11" t="s">
        <v>500</v>
      </c>
      <c r="G14" s="63"/>
      <c r="H14" s="63"/>
      <c r="I14" s="9"/>
      <c r="J14" s="62"/>
      <c r="K14" s="53"/>
      <c r="L14" s="72">
        <v>1500</v>
      </c>
      <c r="M14" s="72">
        <f t="shared" si="0"/>
        <v>14.218009478672986</v>
      </c>
      <c r="N14" s="72"/>
      <c r="O14" s="72"/>
      <c r="P14" s="72"/>
      <c r="Q14" s="72"/>
      <c r="R14" s="72"/>
      <c r="S14" s="72"/>
      <c r="T14" s="9" t="s">
        <v>112</v>
      </c>
      <c r="U14" s="9" t="s">
        <v>103</v>
      </c>
      <c r="V14" s="9" t="s">
        <v>597</v>
      </c>
      <c r="W14" s="9" t="s">
        <v>583</v>
      </c>
      <c r="X14" s="9" t="s">
        <v>289</v>
      </c>
      <c r="Y14" s="9" t="s">
        <v>382</v>
      </c>
      <c r="Z14" s="9" t="s">
        <v>543</v>
      </c>
      <c r="AA14" s="8" t="s">
        <v>222</v>
      </c>
      <c r="AB14" s="8"/>
      <c r="AC14" s="1" t="s">
        <v>610</v>
      </c>
    </row>
    <row r="15" spans="1:29" ht="34.5" customHeight="1">
      <c r="A15" s="18">
        <v>7</v>
      </c>
      <c r="B15" s="10" t="s">
        <v>382</v>
      </c>
      <c r="C15" s="11" t="s">
        <v>384</v>
      </c>
      <c r="D15" s="38" t="s">
        <v>57</v>
      </c>
      <c r="E15" s="11" t="s">
        <v>200</v>
      </c>
      <c r="F15" s="11" t="s">
        <v>129</v>
      </c>
      <c r="G15" s="56" t="s">
        <v>411</v>
      </c>
      <c r="H15" s="56" t="s">
        <v>344</v>
      </c>
      <c r="I15" s="9" t="s">
        <v>383</v>
      </c>
      <c r="J15" s="137">
        <v>146000000</v>
      </c>
      <c r="K15" s="26">
        <v>146000000</v>
      </c>
      <c r="L15" s="72">
        <v>6500</v>
      </c>
      <c r="M15" s="72">
        <f t="shared" si="0"/>
        <v>61.611374407582936</v>
      </c>
      <c r="N15" s="72"/>
      <c r="O15" s="72"/>
      <c r="P15" s="72"/>
      <c r="Q15" s="72"/>
      <c r="R15" s="72"/>
      <c r="S15" s="72"/>
      <c r="T15" s="9" t="s">
        <v>112</v>
      </c>
      <c r="U15" s="9" t="s">
        <v>103</v>
      </c>
      <c r="V15" s="9" t="s">
        <v>791</v>
      </c>
      <c r="W15" s="9" t="s">
        <v>585</v>
      </c>
      <c r="X15" s="9" t="s">
        <v>288</v>
      </c>
      <c r="Y15" s="9" t="s">
        <v>382</v>
      </c>
      <c r="Z15" s="9" t="s">
        <v>543</v>
      </c>
      <c r="AA15" s="8" t="s">
        <v>222</v>
      </c>
      <c r="AB15" s="8"/>
      <c r="AC15" s="1" t="s">
        <v>609</v>
      </c>
    </row>
    <row r="16" spans="1:28" ht="34.5" customHeight="1">
      <c r="A16" s="18">
        <v>8</v>
      </c>
      <c r="B16" s="10" t="s">
        <v>382</v>
      </c>
      <c r="C16" s="11" t="s">
        <v>384</v>
      </c>
      <c r="D16" s="28" t="s">
        <v>563</v>
      </c>
      <c r="E16" s="11" t="s">
        <v>111</v>
      </c>
      <c r="F16" s="11" t="s">
        <v>129</v>
      </c>
      <c r="G16" s="56" t="s">
        <v>345</v>
      </c>
      <c r="H16" s="56" t="s">
        <v>378</v>
      </c>
      <c r="I16" s="9" t="s">
        <v>383</v>
      </c>
      <c r="J16" s="13">
        <v>230</v>
      </c>
      <c r="K16" s="13">
        <v>230</v>
      </c>
      <c r="L16" s="72">
        <v>3000</v>
      </c>
      <c r="M16" s="72">
        <f t="shared" si="0"/>
        <v>28.436018957345972</v>
      </c>
      <c r="N16" s="72"/>
      <c r="O16" s="72"/>
      <c r="P16" s="72"/>
      <c r="Q16" s="72"/>
      <c r="R16" s="72"/>
      <c r="S16" s="72"/>
      <c r="T16" s="9" t="s">
        <v>112</v>
      </c>
      <c r="U16" s="9" t="s">
        <v>103</v>
      </c>
      <c r="V16" s="9" t="s">
        <v>791</v>
      </c>
      <c r="W16" s="9" t="s">
        <v>585</v>
      </c>
      <c r="X16" s="9" t="s">
        <v>288</v>
      </c>
      <c r="Y16" s="9" t="s">
        <v>382</v>
      </c>
      <c r="Z16" s="9" t="s">
        <v>543</v>
      </c>
      <c r="AA16" s="8" t="s">
        <v>222</v>
      </c>
      <c r="AB16" s="8"/>
    </row>
    <row r="17" spans="1:28" ht="34.5" customHeight="1">
      <c r="A17" s="18">
        <v>9</v>
      </c>
      <c r="B17" s="10" t="s">
        <v>382</v>
      </c>
      <c r="C17" s="11" t="s">
        <v>384</v>
      </c>
      <c r="D17" s="28" t="s">
        <v>564</v>
      </c>
      <c r="E17" s="11" t="s">
        <v>511</v>
      </c>
      <c r="F17" s="11" t="s">
        <v>129</v>
      </c>
      <c r="G17" s="56" t="s">
        <v>345</v>
      </c>
      <c r="H17" s="56" t="s">
        <v>378</v>
      </c>
      <c r="I17" s="9" t="s">
        <v>383</v>
      </c>
      <c r="J17" s="13">
        <v>230</v>
      </c>
      <c r="K17" s="13">
        <v>230</v>
      </c>
      <c r="L17" s="72">
        <v>3000</v>
      </c>
      <c r="M17" s="72">
        <f t="shared" si="0"/>
        <v>28.436018957345972</v>
      </c>
      <c r="N17" s="72"/>
      <c r="O17" s="72"/>
      <c r="P17" s="72"/>
      <c r="Q17" s="72"/>
      <c r="R17" s="72"/>
      <c r="S17" s="72"/>
      <c r="T17" s="9" t="s">
        <v>112</v>
      </c>
      <c r="U17" s="9" t="s">
        <v>103</v>
      </c>
      <c r="V17" s="9" t="s">
        <v>791</v>
      </c>
      <c r="W17" s="9" t="s">
        <v>585</v>
      </c>
      <c r="X17" s="9" t="s">
        <v>288</v>
      </c>
      <c r="Y17" s="9" t="s">
        <v>382</v>
      </c>
      <c r="Z17" s="9" t="s">
        <v>543</v>
      </c>
      <c r="AA17" s="8" t="s">
        <v>222</v>
      </c>
      <c r="AB17" s="8"/>
    </row>
    <row r="18" spans="1:29" ht="42.75" customHeight="1">
      <c r="A18" s="18">
        <v>10</v>
      </c>
      <c r="B18" s="10" t="s">
        <v>382</v>
      </c>
      <c r="C18" s="10" t="s">
        <v>384</v>
      </c>
      <c r="D18" s="28">
        <v>3121</v>
      </c>
      <c r="E18" s="11" t="s">
        <v>325</v>
      </c>
      <c r="F18" s="11" t="s">
        <v>129</v>
      </c>
      <c r="G18" s="63" t="s">
        <v>21</v>
      </c>
      <c r="H18" s="63" t="s">
        <v>98</v>
      </c>
      <c r="I18" s="9" t="s">
        <v>383</v>
      </c>
      <c r="J18" s="62">
        <v>200</v>
      </c>
      <c r="K18" s="62">
        <v>200</v>
      </c>
      <c r="L18" s="72">
        <v>3500</v>
      </c>
      <c r="M18" s="72">
        <f t="shared" si="0"/>
        <v>33.175355450236964</v>
      </c>
      <c r="N18" s="164">
        <v>1181526.05</v>
      </c>
      <c r="O18" s="164">
        <v>1085539.14</v>
      </c>
      <c r="P18" s="163">
        <v>2267065.19</v>
      </c>
      <c r="Q18" s="163">
        <v>123849788.56</v>
      </c>
      <c r="R18" s="163">
        <v>113443400.61</v>
      </c>
      <c r="S18" s="163">
        <v>237293189.17</v>
      </c>
      <c r="T18" s="9" t="s">
        <v>112</v>
      </c>
      <c r="U18" s="9" t="s">
        <v>103</v>
      </c>
      <c r="V18" s="9" t="s">
        <v>791</v>
      </c>
      <c r="W18" s="9" t="s">
        <v>585</v>
      </c>
      <c r="X18" s="9" t="s">
        <v>288</v>
      </c>
      <c r="Y18" s="9" t="s">
        <v>382</v>
      </c>
      <c r="Z18" s="9" t="s">
        <v>543</v>
      </c>
      <c r="AA18" s="8" t="s">
        <v>222</v>
      </c>
      <c r="AB18" s="8"/>
      <c r="AC18" s="1" t="s">
        <v>610</v>
      </c>
    </row>
    <row r="19" spans="1:28" ht="42.75" customHeight="1">
      <c r="A19" s="18">
        <v>11</v>
      </c>
      <c r="B19" s="10" t="s">
        <v>382</v>
      </c>
      <c r="C19" s="10" t="s">
        <v>384</v>
      </c>
      <c r="D19" s="28">
        <v>3134</v>
      </c>
      <c r="E19" s="126" t="s">
        <v>664</v>
      </c>
      <c r="F19" s="11" t="s">
        <v>129</v>
      </c>
      <c r="G19" s="68" t="s">
        <v>665</v>
      </c>
      <c r="H19" s="63" t="s">
        <v>219</v>
      </c>
      <c r="I19" s="9" t="s">
        <v>383</v>
      </c>
      <c r="J19" s="62">
        <v>195</v>
      </c>
      <c r="K19" s="62"/>
      <c r="L19" s="72"/>
      <c r="M19" s="72"/>
      <c r="N19" s="164">
        <v>14034088.190000001</v>
      </c>
      <c r="O19" s="164" t="s">
        <v>751</v>
      </c>
      <c r="P19" s="163">
        <v>14034088.19</v>
      </c>
      <c r="Q19" s="163">
        <v>1470837947.9</v>
      </c>
      <c r="R19" s="163" t="s">
        <v>751</v>
      </c>
      <c r="S19" s="163">
        <v>1470837947.9</v>
      </c>
      <c r="T19" s="9" t="s">
        <v>112</v>
      </c>
      <c r="U19" s="9" t="s">
        <v>103</v>
      </c>
      <c r="V19" s="9" t="s">
        <v>607</v>
      </c>
      <c r="W19" s="9"/>
      <c r="X19" s="9"/>
      <c r="Y19" s="9"/>
      <c r="Z19" s="9"/>
      <c r="AA19" s="8" t="s">
        <v>222</v>
      </c>
      <c r="AB19" s="8"/>
    </row>
    <row r="20" spans="1:28" ht="41.25" customHeight="1">
      <c r="A20" s="18">
        <v>12</v>
      </c>
      <c r="B20" s="10" t="s">
        <v>382</v>
      </c>
      <c r="C20" s="10" t="s">
        <v>384</v>
      </c>
      <c r="D20" s="28"/>
      <c r="E20" s="11" t="s">
        <v>554</v>
      </c>
      <c r="F20" s="11" t="s">
        <v>129</v>
      </c>
      <c r="G20" s="63"/>
      <c r="H20" s="63"/>
      <c r="I20" s="9"/>
      <c r="J20" s="62"/>
      <c r="K20" s="53"/>
      <c r="L20" s="72">
        <v>1000</v>
      </c>
      <c r="M20" s="72">
        <f t="shared" si="0"/>
        <v>9.47867298578199</v>
      </c>
      <c r="N20" s="72"/>
      <c r="O20" s="72"/>
      <c r="P20" s="72"/>
      <c r="Q20" s="72"/>
      <c r="R20" s="72"/>
      <c r="S20" s="72"/>
      <c r="T20" s="9" t="s">
        <v>112</v>
      </c>
      <c r="U20" s="9" t="s">
        <v>103</v>
      </c>
      <c r="V20" s="9" t="s">
        <v>791</v>
      </c>
      <c r="W20" s="9" t="s">
        <v>585</v>
      </c>
      <c r="X20" s="9" t="s">
        <v>288</v>
      </c>
      <c r="Y20" s="9" t="s">
        <v>382</v>
      </c>
      <c r="Z20" s="9" t="s">
        <v>543</v>
      </c>
      <c r="AA20" s="8" t="s">
        <v>222</v>
      </c>
      <c r="AB20" s="8"/>
    </row>
    <row r="21" spans="1:28" ht="41.25" customHeight="1">
      <c r="A21" s="18">
        <v>13</v>
      </c>
      <c r="B21" s="10" t="s">
        <v>382</v>
      </c>
      <c r="C21" s="10" t="s">
        <v>384</v>
      </c>
      <c r="D21" s="28"/>
      <c r="E21" s="11" t="s">
        <v>523</v>
      </c>
      <c r="F21" s="11" t="s">
        <v>129</v>
      </c>
      <c r="G21" s="63"/>
      <c r="H21" s="63"/>
      <c r="I21" s="9"/>
      <c r="J21" s="62"/>
      <c r="K21" s="53"/>
      <c r="L21" s="72">
        <v>1000</v>
      </c>
      <c r="M21" s="72">
        <f t="shared" si="0"/>
        <v>9.47867298578199</v>
      </c>
      <c r="N21" s="72"/>
      <c r="O21" s="72"/>
      <c r="P21" s="72"/>
      <c r="Q21" s="72"/>
      <c r="R21" s="72"/>
      <c r="S21" s="72"/>
      <c r="T21" s="9" t="s">
        <v>112</v>
      </c>
      <c r="U21" s="9" t="s">
        <v>103</v>
      </c>
      <c r="V21" s="9" t="s">
        <v>791</v>
      </c>
      <c r="W21" s="9" t="s">
        <v>585</v>
      </c>
      <c r="X21" s="9" t="s">
        <v>288</v>
      </c>
      <c r="Y21" s="9" t="s">
        <v>382</v>
      </c>
      <c r="Z21" s="9" t="s">
        <v>543</v>
      </c>
      <c r="AA21" s="8" t="s">
        <v>222</v>
      </c>
      <c r="AB21" s="8"/>
    </row>
    <row r="22" spans="1:29" ht="42.75" customHeight="1">
      <c r="A22" s="18">
        <v>14</v>
      </c>
      <c r="B22" s="10" t="s">
        <v>382</v>
      </c>
      <c r="C22" s="10" t="s">
        <v>384</v>
      </c>
      <c r="D22" s="28" t="s">
        <v>565</v>
      </c>
      <c r="E22" s="11" t="s">
        <v>573</v>
      </c>
      <c r="F22" s="11" t="s">
        <v>51</v>
      </c>
      <c r="G22" s="63" t="s">
        <v>518</v>
      </c>
      <c r="H22" s="63" t="s">
        <v>492</v>
      </c>
      <c r="I22" s="9" t="s">
        <v>383</v>
      </c>
      <c r="J22" s="62" t="s">
        <v>581</v>
      </c>
      <c r="K22" s="53" t="s">
        <v>581</v>
      </c>
      <c r="L22" s="72">
        <v>150</v>
      </c>
      <c r="M22" s="72">
        <f t="shared" si="0"/>
        <v>1.4218009478672986</v>
      </c>
      <c r="N22" s="72"/>
      <c r="O22" s="72"/>
      <c r="P22" s="72"/>
      <c r="Q22" s="72"/>
      <c r="R22" s="72"/>
      <c r="S22" s="72"/>
      <c r="T22" s="9" t="s">
        <v>112</v>
      </c>
      <c r="U22" s="9" t="s">
        <v>103</v>
      </c>
      <c r="V22" s="9" t="s">
        <v>791</v>
      </c>
      <c r="W22" s="9" t="s">
        <v>585</v>
      </c>
      <c r="X22" s="9" t="s">
        <v>288</v>
      </c>
      <c r="Y22" s="9" t="s">
        <v>382</v>
      </c>
      <c r="Z22" s="9" t="s">
        <v>543</v>
      </c>
      <c r="AA22" s="8" t="s">
        <v>222</v>
      </c>
      <c r="AB22" s="8"/>
      <c r="AC22" s="1" t="s">
        <v>610</v>
      </c>
    </row>
    <row r="23" spans="1:29" ht="34.5" customHeight="1">
      <c r="A23" s="18">
        <v>15</v>
      </c>
      <c r="B23" s="10" t="s">
        <v>382</v>
      </c>
      <c r="C23" s="10" t="s">
        <v>384</v>
      </c>
      <c r="D23" s="28" t="s">
        <v>578</v>
      </c>
      <c r="E23" s="11" t="s">
        <v>572</v>
      </c>
      <c r="F23" s="11" t="s">
        <v>51</v>
      </c>
      <c r="G23" s="63" t="s">
        <v>518</v>
      </c>
      <c r="H23" s="63" t="s">
        <v>492</v>
      </c>
      <c r="I23" s="9" t="s">
        <v>383</v>
      </c>
      <c r="J23" s="62" t="s">
        <v>581</v>
      </c>
      <c r="K23" s="53" t="s">
        <v>581</v>
      </c>
      <c r="L23" s="72">
        <v>600</v>
      </c>
      <c r="M23" s="72">
        <f t="shared" si="0"/>
        <v>5.687203791469194</v>
      </c>
      <c r="N23" s="72"/>
      <c r="O23" s="72"/>
      <c r="P23" s="72"/>
      <c r="Q23" s="72"/>
      <c r="R23" s="72"/>
      <c r="S23" s="72"/>
      <c r="T23" s="9" t="s">
        <v>112</v>
      </c>
      <c r="U23" s="9" t="s">
        <v>103</v>
      </c>
      <c r="V23" s="9" t="s">
        <v>791</v>
      </c>
      <c r="W23" s="9" t="s">
        <v>585</v>
      </c>
      <c r="X23" s="9" t="s">
        <v>288</v>
      </c>
      <c r="Y23" s="9" t="s">
        <v>382</v>
      </c>
      <c r="Z23" s="9" t="s">
        <v>543</v>
      </c>
      <c r="AA23" s="8" t="s">
        <v>222</v>
      </c>
      <c r="AB23" s="8"/>
      <c r="AC23" s="1" t="s">
        <v>610</v>
      </c>
    </row>
    <row r="24" spans="1:29" ht="34.5" customHeight="1">
      <c r="A24" s="18">
        <v>16</v>
      </c>
      <c r="B24" s="10" t="s">
        <v>382</v>
      </c>
      <c r="C24" s="10" t="s">
        <v>384</v>
      </c>
      <c r="D24" s="28" t="s">
        <v>579</v>
      </c>
      <c r="E24" s="11" t="s">
        <v>571</v>
      </c>
      <c r="F24" s="11" t="s">
        <v>51</v>
      </c>
      <c r="G24" s="63" t="s">
        <v>518</v>
      </c>
      <c r="H24" s="63" t="s">
        <v>492</v>
      </c>
      <c r="I24" s="9" t="s">
        <v>383</v>
      </c>
      <c r="J24" s="62" t="s">
        <v>581</v>
      </c>
      <c r="K24" s="53" t="s">
        <v>581</v>
      </c>
      <c r="L24" s="72">
        <v>1000</v>
      </c>
      <c r="M24" s="72">
        <f t="shared" si="0"/>
        <v>9.47867298578199</v>
      </c>
      <c r="N24" s="72"/>
      <c r="O24" s="72"/>
      <c r="P24" s="72"/>
      <c r="Q24" s="72"/>
      <c r="R24" s="72"/>
      <c r="S24" s="72"/>
      <c r="T24" s="9" t="s">
        <v>112</v>
      </c>
      <c r="U24" s="9" t="s">
        <v>103</v>
      </c>
      <c r="V24" s="9" t="s">
        <v>791</v>
      </c>
      <c r="W24" s="9" t="s">
        <v>585</v>
      </c>
      <c r="X24" s="9" t="s">
        <v>288</v>
      </c>
      <c r="Y24" s="9" t="s">
        <v>382</v>
      </c>
      <c r="Z24" s="9" t="s">
        <v>543</v>
      </c>
      <c r="AA24" s="8" t="s">
        <v>222</v>
      </c>
      <c r="AB24" s="8"/>
      <c r="AC24" s="1" t="s">
        <v>610</v>
      </c>
    </row>
    <row r="25" spans="1:29" ht="34.5" customHeight="1">
      <c r="A25" s="18">
        <v>17</v>
      </c>
      <c r="B25" s="10" t="s">
        <v>382</v>
      </c>
      <c r="C25" s="10" t="s">
        <v>384</v>
      </c>
      <c r="D25" s="28" t="s">
        <v>580</v>
      </c>
      <c r="E25" s="11" t="s">
        <v>570</v>
      </c>
      <c r="F25" s="11" t="s">
        <v>51</v>
      </c>
      <c r="G25" s="63" t="s">
        <v>518</v>
      </c>
      <c r="H25" s="63" t="s">
        <v>492</v>
      </c>
      <c r="I25" s="9" t="s">
        <v>383</v>
      </c>
      <c r="J25" s="62" t="s">
        <v>581</v>
      </c>
      <c r="K25" s="53" t="s">
        <v>581</v>
      </c>
      <c r="L25" s="72">
        <v>425</v>
      </c>
      <c r="M25" s="72">
        <f t="shared" si="0"/>
        <v>4.028436018957346</v>
      </c>
      <c r="N25" s="72"/>
      <c r="O25" s="72"/>
      <c r="P25" s="72"/>
      <c r="Q25" s="72"/>
      <c r="R25" s="72"/>
      <c r="S25" s="72"/>
      <c r="T25" s="9" t="s">
        <v>112</v>
      </c>
      <c r="U25" s="9" t="s">
        <v>103</v>
      </c>
      <c r="V25" s="9" t="s">
        <v>791</v>
      </c>
      <c r="W25" s="9" t="s">
        <v>585</v>
      </c>
      <c r="X25" s="9" t="s">
        <v>288</v>
      </c>
      <c r="Y25" s="9" t="s">
        <v>382</v>
      </c>
      <c r="Z25" s="9" t="s">
        <v>543</v>
      </c>
      <c r="AA25" s="8" t="s">
        <v>222</v>
      </c>
      <c r="AB25" s="8"/>
      <c r="AC25" s="1" t="s">
        <v>610</v>
      </c>
    </row>
    <row r="26" spans="1:28" ht="34.5" customHeight="1">
      <c r="A26" s="18">
        <v>18</v>
      </c>
      <c r="B26" s="10" t="s">
        <v>382</v>
      </c>
      <c r="C26" s="10" t="s">
        <v>384</v>
      </c>
      <c r="D26" s="28" t="s">
        <v>653</v>
      </c>
      <c r="E26" s="11" t="s">
        <v>654</v>
      </c>
      <c r="F26" s="11" t="s">
        <v>51</v>
      </c>
      <c r="G26" s="63" t="s">
        <v>518</v>
      </c>
      <c r="H26" s="63" t="s">
        <v>492</v>
      </c>
      <c r="I26" s="9" t="s">
        <v>383</v>
      </c>
      <c r="J26" s="62" t="s">
        <v>581</v>
      </c>
      <c r="K26" s="53" t="s">
        <v>581</v>
      </c>
      <c r="L26" s="72" t="s">
        <v>655</v>
      </c>
      <c r="M26" s="72" t="s">
        <v>656</v>
      </c>
      <c r="N26" s="164">
        <v>15569533.7</v>
      </c>
      <c r="O26" s="164">
        <v>7575382.39</v>
      </c>
      <c r="P26" s="163">
        <v>23144916.09</v>
      </c>
      <c r="Q26" s="163">
        <v>1630910717.49</v>
      </c>
      <c r="R26" s="163">
        <v>790966882.99</v>
      </c>
      <c r="S26" s="163">
        <v>2421877600.48</v>
      </c>
      <c r="T26" s="9" t="s">
        <v>112</v>
      </c>
      <c r="U26" s="9" t="s">
        <v>103</v>
      </c>
      <c r="V26" s="9" t="s">
        <v>791</v>
      </c>
      <c r="W26" s="9"/>
      <c r="X26" s="9"/>
      <c r="Y26" s="9"/>
      <c r="Z26" s="9"/>
      <c r="AA26" s="8" t="s">
        <v>222</v>
      </c>
      <c r="AB26" s="8"/>
    </row>
    <row r="27" spans="1:29" ht="34.5" customHeight="1">
      <c r="A27" s="18">
        <v>19</v>
      </c>
      <c r="B27" s="10" t="s">
        <v>382</v>
      </c>
      <c r="C27" s="10" t="s">
        <v>384</v>
      </c>
      <c r="D27" s="28"/>
      <c r="E27" s="11" t="s">
        <v>243</v>
      </c>
      <c r="F27" s="11" t="s">
        <v>51</v>
      </c>
      <c r="G27" s="63"/>
      <c r="H27" s="63"/>
      <c r="I27" s="9"/>
      <c r="J27" s="62"/>
      <c r="K27" s="26"/>
      <c r="L27" s="72">
        <v>400</v>
      </c>
      <c r="M27" s="72">
        <f t="shared" si="0"/>
        <v>3.7914691943127963</v>
      </c>
      <c r="N27" s="72"/>
      <c r="O27" s="72"/>
      <c r="P27" s="72"/>
      <c r="Q27" s="72"/>
      <c r="R27" s="72"/>
      <c r="S27" s="72"/>
      <c r="T27" s="9" t="s">
        <v>112</v>
      </c>
      <c r="U27" s="9" t="s">
        <v>103</v>
      </c>
      <c r="V27" s="9" t="s">
        <v>791</v>
      </c>
      <c r="W27" s="9" t="s">
        <v>585</v>
      </c>
      <c r="X27" s="9" t="s">
        <v>288</v>
      </c>
      <c r="Y27" s="9" t="s">
        <v>382</v>
      </c>
      <c r="Z27" s="9" t="s">
        <v>543</v>
      </c>
      <c r="AA27" s="8" t="s">
        <v>222</v>
      </c>
      <c r="AB27" s="8"/>
      <c r="AC27" s="1" t="s">
        <v>610</v>
      </c>
    </row>
    <row r="28" spans="1:29" ht="34.5" customHeight="1">
      <c r="A28" s="18">
        <v>20</v>
      </c>
      <c r="B28" s="10" t="s">
        <v>382</v>
      </c>
      <c r="C28" s="10" t="s">
        <v>384</v>
      </c>
      <c r="D28" s="28" t="s">
        <v>566</v>
      </c>
      <c r="E28" s="10" t="s">
        <v>574</v>
      </c>
      <c r="F28" s="11" t="s">
        <v>51</v>
      </c>
      <c r="G28" s="63" t="s">
        <v>245</v>
      </c>
      <c r="H28" s="63" t="s">
        <v>212</v>
      </c>
      <c r="I28" s="127" t="s">
        <v>383</v>
      </c>
      <c r="J28" s="62" t="s">
        <v>246</v>
      </c>
      <c r="K28" s="53" t="s">
        <v>246</v>
      </c>
      <c r="L28" s="72">
        <v>1400</v>
      </c>
      <c r="M28" s="72">
        <f t="shared" si="0"/>
        <v>13.270142180094787</v>
      </c>
      <c r="N28" s="72"/>
      <c r="O28" s="72"/>
      <c r="P28" s="72"/>
      <c r="Q28" s="72"/>
      <c r="R28" s="72"/>
      <c r="S28" s="72"/>
      <c r="T28" s="9" t="s">
        <v>112</v>
      </c>
      <c r="U28" s="9" t="s">
        <v>103</v>
      </c>
      <c r="V28" s="9" t="s">
        <v>791</v>
      </c>
      <c r="W28" s="9" t="s">
        <v>585</v>
      </c>
      <c r="X28" s="9" t="s">
        <v>288</v>
      </c>
      <c r="Y28" s="9" t="s">
        <v>382</v>
      </c>
      <c r="Z28" s="9" t="s">
        <v>543</v>
      </c>
      <c r="AA28" s="8" t="s">
        <v>222</v>
      </c>
      <c r="AB28" s="8"/>
      <c r="AC28" s="1" t="s">
        <v>610</v>
      </c>
    </row>
    <row r="29" spans="1:29" ht="34.5" customHeight="1">
      <c r="A29" s="18">
        <v>21</v>
      </c>
      <c r="B29" s="10" t="s">
        <v>382</v>
      </c>
      <c r="C29" s="10" t="s">
        <v>384</v>
      </c>
      <c r="D29" s="28" t="s">
        <v>567</v>
      </c>
      <c r="E29" s="10" t="s">
        <v>575</v>
      </c>
      <c r="F29" s="11" t="s">
        <v>51</v>
      </c>
      <c r="G29" s="63" t="s">
        <v>245</v>
      </c>
      <c r="H29" s="63" t="s">
        <v>212</v>
      </c>
      <c r="I29" s="127" t="s">
        <v>383</v>
      </c>
      <c r="J29" s="62" t="s">
        <v>246</v>
      </c>
      <c r="K29" s="53" t="s">
        <v>246</v>
      </c>
      <c r="L29" s="72">
        <v>1000</v>
      </c>
      <c r="M29" s="72">
        <f t="shared" si="0"/>
        <v>9.47867298578199</v>
      </c>
      <c r="N29" s="72"/>
      <c r="O29" s="72"/>
      <c r="P29" s="72"/>
      <c r="Q29" s="72"/>
      <c r="R29" s="72"/>
      <c r="S29" s="72"/>
      <c r="T29" s="9" t="s">
        <v>112</v>
      </c>
      <c r="U29" s="9" t="s">
        <v>103</v>
      </c>
      <c r="V29" s="9" t="s">
        <v>791</v>
      </c>
      <c r="W29" s="9" t="s">
        <v>585</v>
      </c>
      <c r="X29" s="9" t="s">
        <v>288</v>
      </c>
      <c r="Y29" s="9" t="s">
        <v>382</v>
      </c>
      <c r="Z29" s="9" t="s">
        <v>543</v>
      </c>
      <c r="AA29" s="8" t="s">
        <v>222</v>
      </c>
      <c r="AB29" s="8"/>
      <c r="AC29" s="1" t="s">
        <v>610</v>
      </c>
    </row>
    <row r="30" spans="1:29" ht="34.5" customHeight="1">
      <c r="A30" s="18">
        <v>22</v>
      </c>
      <c r="B30" s="10" t="s">
        <v>382</v>
      </c>
      <c r="C30" s="10" t="s">
        <v>384</v>
      </c>
      <c r="D30" s="28" t="s">
        <v>568</v>
      </c>
      <c r="E30" s="10" t="s">
        <v>576</v>
      </c>
      <c r="F30" s="11" t="s">
        <v>51</v>
      </c>
      <c r="G30" s="63" t="s">
        <v>245</v>
      </c>
      <c r="H30" s="63" t="s">
        <v>212</v>
      </c>
      <c r="I30" s="127" t="s">
        <v>383</v>
      </c>
      <c r="J30" s="62" t="s">
        <v>246</v>
      </c>
      <c r="K30" s="53" t="s">
        <v>246</v>
      </c>
      <c r="L30" s="72">
        <v>400</v>
      </c>
      <c r="M30" s="72">
        <f t="shared" si="0"/>
        <v>3.7914691943127963</v>
      </c>
      <c r="N30" s="72"/>
      <c r="O30" s="72"/>
      <c r="P30" s="72"/>
      <c r="Q30" s="72"/>
      <c r="R30" s="72"/>
      <c r="S30" s="72"/>
      <c r="T30" s="9" t="s">
        <v>112</v>
      </c>
      <c r="U30" s="9" t="s">
        <v>103</v>
      </c>
      <c r="V30" s="9" t="s">
        <v>791</v>
      </c>
      <c r="W30" s="9" t="s">
        <v>585</v>
      </c>
      <c r="X30" s="9" t="s">
        <v>288</v>
      </c>
      <c r="Y30" s="9" t="s">
        <v>382</v>
      </c>
      <c r="Z30" s="9" t="s">
        <v>543</v>
      </c>
      <c r="AA30" s="8" t="s">
        <v>222</v>
      </c>
      <c r="AB30" s="8"/>
      <c r="AC30" s="1" t="s">
        <v>610</v>
      </c>
    </row>
    <row r="31" spans="1:29" ht="34.5" customHeight="1">
      <c r="A31" s="18">
        <v>23</v>
      </c>
      <c r="B31" s="10" t="s">
        <v>382</v>
      </c>
      <c r="C31" s="10" t="s">
        <v>384</v>
      </c>
      <c r="D31" s="28" t="s">
        <v>569</v>
      </c>
      <c r="E31" s="10" t="s">
        <v>577</v>
      </c>
      <c r="F31" s="11" t="s">
        <v>51</v>
      </c>
      <c r="G31" s="63" t="s">
        <v>245</v>
      </c>
      <c r="H31" s="63" t="s">
        <v>212</v>
      </c>
      <c r="I31" s="127" t="s">
        <v>383</v>
      </c>
      <c r="J31" s="62" t="s">
        <v>246</v>
      </c>
      <c r="K31" s="53" t="s">
        <v>246</v>
      </c>
      <c r="L31" s="72">
        <v>400</v>
      </c>
      <c r="M31" s="72">
        <f t="shared" si="0"/>
        <v>3.7914691943127963</v>
      </c>
      <c r="N31" s="72"/>
      <c r="O31" s="72"/>
      <c r="P31" s="72"/>
      <c r="Q31" s="72"/>
      <c r="R31" s="72"/>
      <c r="S31" s="72"/>
      <c r="T31" s="9" t="s">
        <v>112</v>
      </c>
      <c r="U31" s="9" t="s">
        <v>103</v>
      </c>
      <c r="V31" s="9" t="s">
        <v>791</v>
      </c>
      <c r="W31" s="9" t="s">
        <v>585</v>
      </c>
      <c r="X31" s="9" t="s">
        <v>288</v>
      </c>
      <c r="Y31" s="9" t="s">
        <v>382</v>
      </c>
      <c r="Z31" s="9" t="s">
        <v>543</v>
      </c>
      <c r="AA31" s="8" t="s">
        <v>222</v>
      </c>
      <c r="AB31" s="8"/>
      <c r="AC31" s="1" t="s">
        <v>610</v>
      </c>
    </row>
    <row r="32" spans="1:29" ht="35.25" customHeight="1">
      <c r="A32" s="18">
        <v>24</v>
      </c>
      <c r="B32" s="10" t="s">
        <v>382</v>
      </c>
      <c r="C32" s="10" t="s">
        <v>384</v>
      </c>
      <c r="D32" s="28" t="s">
        <v>244</v>
      </c>
      <c r="E32" s="11" t="s">
        <v>242</v>
      </c>
      <c r="F32" s="11" t="s">
        <v>51</v>
      </c>
      <c r="G32" s="63" t="s">
        <v>245</v>
      </c>
      <c r="H32" s="63" t="s">
        <v>212</v>
      </c>
      <c r="I32" s="127" t="s">
        <v>383</v>
      </c>
      <c r="J32" s="62" t="s">
        <v>246</v>
      </c>
      <c r="K32" s="53" t="s">
        <v>246</v>
      </c>
      <c r="L32" s="72">
        <v>2319</v>
      </c>
      <c r="M32" s="72">
        <f t="shared" si="0"/>
        <v>21.981042654028435</v>
      </c>
      <c r="N32" s="72"/>
      <c r="O32" s="72"/>
      <c r="P32" s="72"/>
      <c r="Q32" s="72"/>
      <c r="R32" s="72"/>
      <c r="S32" s="72"/>
      <c r="T32" s="9" t="s">
        <v>112</v>
      </c>
      <c r="U32" s="9" t="s">
        <v>103</v>
      </c>
      <c r="V32" s="9" t="s">
        <v>791</v>
      </c>
      <c r="W32" s="9" t="s">
        <v>585</v>
      </c>
      <c r="X32" s="9" t="s">
        <v>288</v>
      </c>
      <c r="Y32" s="9" t="s">
        <v>382</v>
      </c>
      <c r="Z32" s="9" t="s">
        <v>543</v>
      </c>
      <c r="AA32" s="8" t="s">
        <v>222</v>
      </c>
      <c r="AB32" s="8"/>
      <c r="AC32" s="1" t="s">
        <v>610</v>
      </c>
    </row>
    <row r="33" spans="1:29" ht="35.25" customHeight="1">
      <c r="A33" s="18">
        <v>25</v>
      </c>
      <c r="B33" s="10" t="s">
        <v>382</v>
      </c>
      <c r="C33" s="10" t="s">
        <v>384</v>
      </c>
      <c r="D33" s="28" t="s">
        <v>318</v>
      </c>
      <c r="E33" s="11" t="s">
        <v>319</v>
      </c>
      <c r="F33" s="11" t="s">
        <v>51</v>
      </c>
      <c r="G33" s="63" t="s">
        <v>667</v>
      </c>
      <c r="H33" s="63" t="s">
        <v>668</v>
      </c>
      <c r="I33" s="127" t="s">
        <v>383</v>
      </c>
      <c r="J33" s="62" t="s">
        <v>246</v>
      </c>
      <c r="K33" s="53"/>
      <c r="L33" s="72">
        <v>100</v>
      </c>
      <c r="M33" s="72">
        <f t="shared" si="0"/>
        <v>0.9478672985781991</v>
      </c>
      <c r="N33" s="72"/>
      <c r="O33" s="72"/>
      <c r="P33" s="72"/>
      <c r="Q33" s="72"/>
      <c r="R33" s="72"/>
      <c r="S33" s="72"/>
      <c r="T33" s="9" t="s">
        <v>112</v>
      </c>
      <c r="U33" s="9" t="s">
        <v>103</v>
      </c>
      <c r="V33" s="9" t="s">
        <v>791</v>
      </c>
      <c r="W33" s="9" t="s">
        <v>585</v>
      </c>
      <c r="X33" s="9" t="s">
        <v>288</v>
      </c>
      <c r="Y33" s="9" t="s">
        <v>382</v>
      </c>
      <c r="Z33" s="9" t="s">
        <v>543</v>
      </c>
      <c r="AA33" s="8" t="s">
        <v>222</v>
      </c>
      <c r="AB33" s="8"/>
      <c r="AC33" s="1" t="s">
        <v>610</v>
      </c>
    </row>
    <row r="34" spans="1:28" ht="35.25" customHeight="1">
      <c r="A34" s="18">
        <v>26</v>
      </c>
      <c r="B34" s="10" t="s">
        <v>382</v>
      </c>
      <c r="C34" s="10" t="s">
        <v>384</v>
      </c>
      <c r="D34" s="28" t="s">
        <v>666</v>
      </c>
      <c r="E34" s="11" t="s">
        <v>205</v>
      </c>
      <c r="F34" s="11" t="s">
        <v>51</v>
      </c>
      <c r="G34" s="63" t="s">
        <v>667</v>
      </c>
      <c r="H34" s="63" t="s">
        <v>668</v>
      </c>
      <c r="I34" s="127" t="s">
        <v>383</v>
      </c>
      <c r="J34" s="62" t="s">
        <v>246</v>
      </c>
      <c r="K34" s="53"/>
      <c r="L34" s="72" t="s">
        <v>669</v>
      </c>
      <c r="M34" s="72" t="s">
        <v>670</v>
      </c>
      <c r="N34" s="164">
        <v>2652386.69</v>
      </c>
      <c r="O34" s="164">
        <v>994562.13</v>
      </c>
      <c r="P34" s="163">
        <v>3646948.82</v>
      </c>
      <c r="Q34" s="163">
        <v>277942645.98</v>
      </c>
      <c r="R34" s="163">
        <v>103781593.1</v>
      </c>
      <c r="S34" s="163">
        <v>381724239.08</v>
      </c>
      <c r="T34" s="9" t="s">
        <v>112</v>
      </c>
      <c r="U34" s="9" t="s">
        <v>103</v>
      </c>
      <c r="V34" s="9" t="s">
        <v>791</v>
      </c>
      <c r="W34" s="9"/>
      <c r="X34" s="9"/>
      <c r="Y34" s="9"/>
      <c r="Z34" s="9"/>
      <c r="AA34" s="8" t="s">
        <v>222</v>
      </c>
      <c r="AB34" s="8"/>
    </row>
    <row r="35" spans="1:29" ht="34.5" customHeight="1">
      <c r="A35" s="18">
        <v>27</v>
      </c>
      <c r="B35" s="10" t="s">
        <v>382</v>
      </c>
      <c r="C35" s="11" t="s">
        <v>384</v>
      </c>
      <c r="D35" s="38" t="s">
        <v>517</v>
      </c>
      <c r="E35" s="11" t="s">
        <v>556</v>
      </c>
      <c r="F35" s="11" t="s">
        <v>51</v>
      </c>
      <c r="G35" s="63" t="s">
        <v>304</v>
      </c>
      <c r="H35" s="63" t="s">
        <v>494</v>
      </c>
      <c r="I35" s="54" t="s">
        <v>388</v>
      </c>
      <c r="J35" s="62">
        <v>12.78</v>
      </c>
      <c r="K35" s="53">
        <v>17.97</v>
      </c>
      <c r="L35" s="72">
        <v>100</v>
      </c>
      <c r="M35" s="72">
        <f t="shared" si="0"/>
        <v>0.9478672985781991</v>
      </c>
      <c r="N35" s="164">
        <v>0</v>
      </c>
      <c r="O35" s="164">
        <v>3648.93</v>
      </c>
      <c r="P35" s="163">
        <v>3648.93</v>
      </c>
      <c r="Q35" s="163">
        <v>0</v>
      </c>
      <c r="R35" s="163">
        <v>381174.83</v>
      </c>
      <c r="S35" s="163">
        <v>381174.83</v>
      </c>
      <c r="T35" s="9" t="s">
        <v>112</v>
      </c>
      <c r="U35" s="9" t="s">
        <v>103</v>
      </c>
      <c r="V35" s="9" t="s">
        <v>791</v>
      </c>
      <c r="W35" s="9" t="s">
        <v>585</v>
      </c>
      <c r="X35" s="9" t="s">
        <v>288</v>
      </c>
      <c r="Y35" s="9" t="s">
        <v>382</v>
      </c>
      <c r="Z35" s="9" t="s">
        <v>543</v>
      </c>
      <c r="AA35" s="8" t="s">
        <v>222</v>
      </c>
      <c r="AB35" s="8"/>
      <c r="AC35" s="1" t="s">
        <v>609</v>
      </c>
    </row>
    <row r="36" spans="1:29" ht="34.5" customHeight="1">
      <c r="A36" s="18">
        <v>28</v>
      </c>
      <c r="B36" s="10" t="s">
        <v>382</v>
      </c>
      <c r="C36" s="11" t="s">
        <v>384</v>
      </c>
      <c r="D36" s="28" t="s">
        <v>12</v>
      </c>
      <c r="E36" s="11" t="s">
        <v>550</v>
      </c>
      <c r="F36" s="11" t="s">
        <v>51</v>
      </c>
      <c r="G36" s="56" t="s">
        <v>209</v>
      </c>
      <c r="H36" s="56" t="s">
        <v>492</v>
      </c>
      <c r="I36" s="127" t="s">
        <v>383</v>
      </c>
      <c r="J36" s="13" t="s">
        <v>210</v>
      </c>
      <c r="K36" s="13" t="s">
        <v>210</v>
      </c>
      <c r="L36" s="72">
        <v>175</v>
      </c>
      <c r="M36" s="72">
        <f t="shared" si="0"/>
        <v>1.6587677725118484</v>
      </c>
      <c r="N36" s="72"/>
      <c r="O36" s="72"/>
      <c r="P36" s="72"/>
      <c r="Q36" s="72"/>
      <c r="R36" s="72"/>
      <c r="S36" s="72"/>
      <c r="T36" s="9" t="s">
        <v>112</v>
      </c>
      <c r="U36" s="9" t="s">
        <v>103</v>
      </c>
      <c r="V36" s="9" t="s">
        <v>791</v>
      </c>
      <c r="W36" s="9" t="s">
        <v>585</v>
      </c>
      <c r="X36" s="9" t="s">
        <v>288</v>
      </c>
      <c r="Y36" s="9" t="s">
        <v>382</v>
      </c>
      <c r="Z36" s="9" t="s">
        <v>543</v>
      </c>
      <c r="AA36" s="8" t="s">
        <v>222</v>
      </c>
      <c r="AB36" s="8"/>
      <c r="AC36" s="1" t="s">
        <v>610</v>
      </c>
    </row>
    <row r="37" spans="1:29" ht="34.5" customHeight="1">
      <c r="A37" s="18">
        <v>29</v>
      </c>
      <c r="B37" s="10" t="s">
        <v>382</v>
      </c>
      <c r="C37" s="11" t="s">
        <v>384</v>
      </c>
      <c r="D37" s="28" t="s">
        <v>13</v>
      </c>
      <c r="E37" s="11" t="s">
        <v>551</v>
      </c>
      <c r="F37" s="11" t="s">
        <v>51</v>
      </c>
      <c r="G37" s="56" t="s">
        <v>209</v>
      </c>
      <c r="H37" s="56" t="s">
        <v>492</v>
      </c>
      <c r="I37" s="127" t="s">
        <v>383</v>
      </c>
      <c r="J37" s="13" t="s">
        <v>210</v>
      </c>
      <c r="K37" s="13" t="s">
        <v>210</v>
      </c>
      <c r="L37" s="72">
        <v>280</v>
      </c>
      <c r="M37" s="72">
        <f t="shared" si="0"/>
        <v>2.654028436018957</v>
      </c>
      <c r="N37" s="72"/>
      <c r="O37" s="72"/>
      <c r="P37" s="72"/>
      <c r="Q37" s="72"/>
      <c r="R37" s="72"/>
      <c r="S37" s="72"/>
      <c r="T37" s="9" t="s">
        <v>112</v>
      </c>
      <c r="U37" s="9" t="s">
        <v>103</v>
      </c>
      <c r="V37" s="9" t="s">
        <v>791</v>
      </c>
      <c r="W37" s="9" t="s">
        <v>585</v>
      </c>
      <c r="X37" s="9" t="s">
        <v>288</v>
      </c>
      <c r="Y37" s="9" t="s">
        <v>382</v>
      </c>
      <c r="Z37" s="9" t="s">
        <v>543</v>
      </c>
      <c r="AA37" s="8" t="s">
        <v>222</v>
      </c>
      <c r="AB37" s="8"/>
      <c r="AC37" s="1" t="s">
        <v>610</v>
      </c>
    </row>
    <row r="38" spans="1:29" ht="25.5" customHeight="1">
      <c r="A38" s="18">
        <v>30</v>
      </c>
      <c r="B38" s="10" t="s">
        <v>382</v>
      </c>
      <c r="C38" s="11" t="s">
        <v>384</v>
      </c>
      <c r="D38" s="28" t="s">
        <v>14</v>
      </c>
      <c r="E38" s="11" t="s">
        <v>552</v>
      </c>
      <c r="F38" s="11" t="s">
        <v>51</v>
      </c>
      <c r="G38" s="56" t="s">
        <v>209</v>
      </c>
      <c r="H38" s="56" t="s">
        <v>492</v>
      </c>
      <c r="I38" s="127" t="s">
        <v>383</v>
      </c>
      <c r="J38" s="13" t="s">
        <v>210</v>
      </c>
      <c r="K38" s="13" t="s">
        <v>210</v>
      </c>
      <c r="L38" s="72">
        <v>150</v>
      </c>
      <c r="M38" s="72">
        <f t="shared" si="0"/>
        <v>1.4218009478672986</v>
      </c>
      <c r="N38" s="72"/>
      <c r="O38" s="72"/>
      <c r="P38" s="72"/>
      <c r="Q38" s="72"/>
      <c r="R38" s="72"/>
      <c r="S38" s="72"/>
      <c r="T38" s="9" t="s">
        <v>112</v>
      </c>
      <c r="U38" s="9" t="s">
        <v>103</v>
      </c>
      <c r="V38" s="9" t="s">
        <v>791</v>
      </c>
      <c r="W38" s="9" t="s">
        <v>585</v>
      </c>
      <c r="X38" s="9" t="s">
        <v>288</v>
      </c>
      <c r="Y38" s="9" t="s">
        <v>382</v>
      </c>
      <c r="Z38" s="9" t="s">
        <v>543</v>
      </c>
      <c r="AA38" s="8" t="s">
        <v>222</v>
      </c>
      <c r="AB38" s="8"/>
      <c r="AC38" s="1" t="s">
        <v>610</v>
      </c>
    </row>
    <row r="39" spans="1:29" ht="34.5" customHeight="1">
      <c r="A39" s="18">
        <v>31</v>
      </c>
      <c r="B39" s="10" t="s">
        <v>382</v>
      </c>
      <c r="C39" s="11" t="s">
        <v>384</v>
      </c>
      <c r="D39" s="28" t="s">
        <v>15</v>
      </c>
      <c r="E39" s="11" t="s">
        <v>553</v>
      </c>
      <c r="F39" s="11" t="s">
        <v>51</v>
      </c>
      <c r="G39" s="56" t="s">
        <v>209</v>
      </c>
      <c r="H39" s="56" t="s">
        <v>492</v>
      </c>
      <c r="I39" s="127" t="s">
        <v>383</v>
      </c>
      <c r="J39" s="13" t="s">
        <v>210</v>
      </c>
      <c r="K39" s="13" t="s">
        <v>210</v>
      </c>
      <c r="L39" s="72">
        <v>350</v>
      </c>
      <c r="M39" s="72">
        <f t="shared" si="0"/>
        <v>3.3175355450236967</v>
      </c>
      <c r="N39" s="72"/>
      <c r="O39" s="72"/>
      <c r="P39" s="72"/>
      <c r="Q39" s="72"/>
      <c r="R39" s="72"/>
      <c r="S39" s="72"/>
      <c r="T39" s="9" t="s">
        <v>112</v>
      </c>
      <c r="U39" s="9" t="s">
        <v>103</v>
      </c>
      <c r="V39" s="9" t="s">
        <v>791</v>
      </c>
      <c r="W39" s="9" t="s">
        <v>585</v>
      </c>
      <c r="X39" s="9" t="s">
        <v>288</v>
      </c>
      <c r="Y39" s="9" t="s">
        <v>382</v>
      </c>
      <c r="Z39" s="9" t="s">
        <v>543</v>
      </c>
      <c r="AA39" s="8" t="s">
        <v>222</v>
      </c>
      <c r="AB39" s="8"/>
      <c r="AC39" s="1" t="s">
        <v>610</v>
      </c>
    </row>
    <row r="40" spans="1:29" ht="34.5" customHeight="1">
      <c r="A40" s="18">
        <v>32</v>
      </c>
      <c r="B40" s="10" t="s">
        <v>382</v>
      </c>
      <c r="C40" s="11" t="s">
        <v>384</v>
      </c>
      <c r="D40" s="28" t="s">
        <v>16</v>
      </c>
      <c r="E40" s="11" t="s">
        <v>546</v>
      </c>
      <c r="F40" s="11" t="s">
        <v>51</v>
      </c>
      <c r="G40" s="56" t="s">
        <v>209</v>
      </c>
      <c r="H40" s="56" t="s">
        <v>492</v>
      </c>
      <c r="I40" s="127" t="s">
        <v>383</v>
      </c>
      <c r="J40" s="13" t="s">
        <v>210</v>
      </c>
      <c r="K40" s="13" t="s">
        <v>210</v>
      </c>
      <c r="L40" s="72">
        <v>400</v>
      </c>
      <c r="M40" s="72">
        <f t="shared" si="0"/>
        <v>3.7914691943127963</v>
      </c>
      <c r="N40" s="72"/>
      <c r="O40" s="72"/>
      <c r="P40" s="72"/>
      <c r="Q40" s="72"/>
      <c r="R40" s="72"/>
      <c r="S40" s="72"/>
      <c r="T40" s="9" t="s">
        <v>112</v>
      </c>
      <c r="U40" s="9" t="s">
        <v>103</v>
      </c>
      <c r="V40" s="9" t="s">
        <v>791</v>
      </c>
      <c r="W40" s="9" t="s">
        <v>585</v>
      </c>
      <c r="X40" s="9" t="s">
        <v>288</v>
      </c>
      <c r="Y40" s="9" t="s">
        <v>382</v>
      </c>
      <c r="Z40" s="9" t="s">
        <v>543</v>
      </c>
      <c r="AA40" s="8" t="s">
        <v>222</v>
      </c>
      <c r="AB40" s="8"/>
      <c r="AC40" s="1" t="s">
        <v>610</v>
      </c>
    </row>
    <row r="41" spans="1:29" ht="34.5" customHeight="1">
      <c r="A41" s="18">
        <v>33</v>
      </c>
      <c r="B41" s="10" t="s">
        <v>382</v>
      </c>
      <c r="C41" s="11" t="s">
        <v>384</v>
      </c>
      <c r="D41" s="28" t="s">
        <v>17</v>
      </c>
      <c r="E41" s="11" t="s">
        <v>547</v>
      </c>
      <c r="F41" s="11" t="s">
        <v>51</v>
      </c>
      <c r="G41" s="56" t="s">
        <v>209</v>
      </c>
      <c r="H41" s="56" t="s">
        <v>492</v>
      </c>
      <c r="I41" s="127" t="s">
        <v>383</v>
      </c>
      <c r="J41" s="13" t="s">
        <v>210</v>
      </c>
      <c r="K41" s="13" t="s">
        <v>210</v>
      </c>
      <c r="L41" s="72">
        <v>625</v>
      </c>
      <c r="M41" s="72">
        <f t="shared" si="0"/>
        <v>5.924170616113744</v>
      </c>
      <c r="N41" s="72"/>
      <c r="O41" s="72"/>
      <c r="P41" s="72"/>
      <c r="Q41" s="72"/>
      <c r="R41" s="72"/>
      <c r="S41" s="72"/>
      <c r="T41" s="9" t="s">
        <v>112</v>
      </c>
      <c r="U41" s="9" t="s">
        <v>103</v>
      </c>
      <c r="V41" s="9" t="s">
        <v>791</v>
      </c>
      <c r="W41" s="9" t="s">
        <v>585</v>
      </c>
      <c r="X41" s="9" t="s">
        <v>288</v>
      </c>
      <c r="Y41" s="9" t="s">
        <v>382</v>
      </c>
      <c r="Z41" s="9" t="s">
        <v>543</v>
      </c>
      <c r="AA41" s="8" t="s">
        <v>222</v>
      </c>
      <c r="AB41" s="8"/>
      <c r="AC41" s="1" t="s">
        <v>610</v>
      </c>
    </row>
    <row r="42" spans="1:29" ht="34.5" customHeight="1">
      <c r="A42" s="18">
        <v>34</v>
      </c>
      <c r="B42" s="10" t="s">
        <v>382</v>
      </c>
      <c r="C42" s="11" t="s">
        <v>384</v>
      </c>
      <c r="D42" s="28" t="s">
        <v>18</v>
      </c>
      <c r="E42" s="11" t="s">
        <v>549</v>
      </c>
      <c r="F42" s="11" t="s">
        <v>51</v>
      </c>
      <c r="G42" s="56" t="s">
        <v>209</v>
      </c>
      <c r="H42" s="56" t="s">
        <v>492</v>
      </c>
      <c r="I42" s="127" t="s">
        <v>383</v>
      </c>
      <c r="J42" s="13" t="s">
        <v>210</v>
      </c>
      <c r="K42" s="13" t="s">
        <v>210</v>
      </c>
      <c r="L42" s="72">
        <v>500</v>
      </c>
      <c r="M42" s="72">
        <f t="shared" si="0"/>
        <v>4.739336492890995</v>
      </c>
      <c r="N42" s="72"/>
      <c r="O42" s="72"/>
      <c r="P42" s="72"/>
      <c r="Q42" s="72"/>
      <c r="R42" s="72"/>
      <c r="S42" s="72"/>
      <c r="T42" s="9" t="s">
        <v>112</v>
      </c>
      <c r="U42" s="9" t="s">
        <v>103</v>
      </c>
      <c r="V42" s="9" t="s">
        <v>791</v>
      </c>
      <c r="W42" s="9" t="s">
        <v>585</v>
      </c>
      <c r="X42" s="9" t="s">
        <v>288</v>
      </c>
      <c r="Y42" s="9" t="s">
        <v>382</v>
      </c>
      <c r="Z42" s="9" t="s">
        <v>543</v>
      </c>
      <c r="AA42" s="8" t="s">
        <v>222</v>
      </c>
      <c r="AB42" s="8"/>
      <c r="AC42" s="1" t="s">
        <v>610</v>
      </c>
    </row>
    <row r="43" spans="1:29" ht="34.5" customHeight="1">
      <c r="A43" s="18">
        <v>35</v>
      </c>
      <c r="B43" s="10" t="s">
        <v>382</v>
      </c>
      <c r="C43" s="11" t="s">
        <v>384</v>
      </c>
      <c r="D43" s="28" t="s">
        <v>324</v>
      </c>
      <c r="E43" s="11" t="s">
        <v>323</v>
      </c>
      <c r="F43" s="11" t="s">
        <v>51</v>
      </c>
      <c r="G43" s="56"/>
      <c r="H43" s="56"/>
      <c r="I43" s="127"/>
      <c r="J43" s="13"/>
      <c r="K43" s="13"/>
      <c r="L43" s="72">
        <v>80</v>
      </c>
      <c r="M43" s="72">
        <f t="shared" si="0"/>
        <v>0.7582938388625592</v>
      </c>
      <c r="N43" s="72"/>
      <c r="O43" s="72"/>
      <c r="P43" s="72"/>
      <c r="Q43" s="72"/>
      <c r="R43" s="72"/>
      <c r="S43" s="72"/>
      <c r="T43" s="9" t="s">
        <v>112</v>
      </c>
      <c r="U43" s="9" t="s">
        <v>103</v>
      </c>
      <c r="V43" s="9" t="s">
        <v>791</v>
      </c>
      <c r="W43" s="9" t="s">
        <v>585</v>
      </c>
      <c r="X43" s="9" t="s">
        <v>288</v>
      </c>
      <c r="Y43" s="9" t="s">
        <v>382</v>
      </c>
      <c r="Z43" s="9" t="s">
        <v>543</v>
      </c>
      <c r="AA43" s="8" t="s">
        <v>222</v>
      </c>
      <c r="AB43" s="8"/>
      <c r="AC43" s="1" t="s">
        <v>610</v>
      </c>
    </row>
    <row r="44" spans="1:28" ht="34.5" customHeight="1">
      <c r="A44" s="18">
        <v>36</v>
      </c>
      <c r="B44" s="10" t="s">
        <v>382</v>
      </c>
      <c r="C44" s="11" t="s">
        <v>384</v>
      </c>
      <c r="D44" s="28" t="s">
        <v>661</v>
      </c>
      <c r="E44" s="11" t="s">
        <v>654</v>
      </c>
      <c r="F44" s="11" t="s">
        <v>51</v>
      </c>
      <c r="G44" s="56" t="s">
        <v>209</v>
      </c>
      <c r="H44" s="56" t="s">
        <v>492</v>
      </c>
      <c r="I44" s="127" t="s">
        <v>383</v>
      </c>
      <c r="J44" s="13" t="s">
        <v>210</v>
      </c>
      <c r="K44" s="13"/>
      <c r="L44" s="72" t="s">
        <v>662</v>
      </c>
      <c r="M44" s="72" t="s">
        <v>663</v>
      </c>
      <c r="N44" s="164">
        <v>12214999.57</v>
      </c>
      <c r="O44" s="164">
        <v>2139174.27</v>
      </c>
      <c r="P44" s="163">
        <v>14354173.84</v>
      </c>
      <c r="Q44" s="163">
        <v>1278908114.47</v>
      </c>
      <c r="R44" s="163">
        <v>223477106.77</v>
      </c>
      <c r="S44" s="163">
        <v>1502385221.24</v>
      </c>
      <c r="T44" s="9" t="s">
        <v>112</v>
      </c>
      <c r="U44" s="9" t="s">
        <v>103</v>
      </c>
      <c r="V44" s="9" t="s">
        <v>791</v>
      </c>
      <c r="W44" s="9" t="s">
        <v>585</v>
      </c>
      <c r="X44" s="9"/>
      <c r="Y44" s="9"/>
      <c r="Z44" s="9"/>
      <c r="AA44" s="8" t="s">
        <v>222</v>
      </c>
      <c r="AB44" s="8"/>
    </row>
    <row r="45" spans="1:29" ht="34.5" customHeight="1">
      <c r="A45" s="18">
        <v>37</v>
      </c>
      <c r="B45" s="10" t="s">
        <v>382</v>
      </c>
      <c r="C45" s="11" t="s">
        <v>384</v>
      </c>
      <c r="D45" s="28" t="s">
        <v>105</v>
      </c>
      <c r="E45" s="11" t="s">
        <v>622</v>
      </c>
      <c r="F45" s="11" t="s">
        <v>51</v>
      </c>
      <c r="G45" s="56" t="s">
        <v>340</v>
      </c>
      <c r="H45" s="56" t="s">
        <v>40</v>
      </c>
      <c r="I45" s="9" t="s">
        <v>383</v>
      </c>
      <c r="J45" s="13">
        <v>48.55</v>
      </c>
      <c r="K45" s="13">
        <v>48.55</v>
      </c>
      <c r="L45" s="72">
        <v>175</v>
      </c>
      <c r="M45" s="72">
        <f t="shared" si="0"/>
        <v>1.6587677725118484</v>
      </c>
      <c r="N45" s="72"/>
      <c r="O45" s="72"/>
      <c r="P45" s="72"/>
      <c r="Q45" s="72"/>
      <c r="R45" s="72"/>
      <c r="S45" s="72"/>
      <c r="T45" s="9" t="s">
        <v>112</v>
      </c>
      <c r="U45" s="9" t="s">
        <v>103</v>
      </c>
      <c r="V45" s="9" t="s">
        <v>791</v>
      </c>
      <c r="W45" s="9" t="s">
        <v>585</v>
      </c>
      <c r="X45" s="9" t="s">
        <v>288</v>
      </c>
      <c r="Y45" s="9" t="s">
        <v>382</v>
      </c>
      <c r="Z45" s="9" t="s">
        <v>543</v>
      </c>
      <c r="AA45" s="8" t="s">
        <v>222</v>
      </c>
      <c r="AB45" s="8"/>
      <c r="AC45" s="1" t="s">
        <v>610</v>
      </c>
    </row>
    <row r="46" spans="1:29" ht="34.5" customHeight="1">
      <c r="A46" s="18">
        <v>38</v>
      </c>
      <c r="B46" s="10" t="s">
        <v>382</v>
      </c>
      <c r="C46" s="11" t="s">
        <v>384</v>
      </c>
      <c r="D46" s="28" t="s">
        <v>106</v>
      </c>
      <c r="E46" s="11" t="s">
        <v>623</v>
      </c>
      <c r="F46" s="11" t="s">
        <v>51</v>
      </c>
      <c r="G46" s="56" t="s">
        <v>340</v>
      </c>
      <c r="H46" s="56" t="s">
        <v>40</v>
      </c>
      <c r="I46" s="9" t="s">
        <v>383</v>
      </c>
      <c r="J46" s="13">
        <v>34.09</v>
      </c>
      <c r="K46" s="13">
        <v>34.09</v>
      </c>
      <c r="L46" s="72">
        <v>125</v>
      </c>
      <c r="M46" s="72">
        <f t="shared" si="0"/>
        <v>1.1848341232227488</v>
      </c>
      <c r="N46" s="72"/>
      <c r="O46" s="72"/>
      <c r="P46" s="72"/>
      <c r="Q46" s="72"/>
      <c r="R46" s="72"/>
      <c r="S46" s="72"/>
      <c r="T46" s="9" t="s">
        <v>112</v>
      </c>
      <c r="U46" s="9" t="s">
        <v>103</v>
      </c>
      <c r="V46" s="9" t="s">
        <v>791</v>
      </c>
      <c r="W46" s="9" t="s">
        <v>585</v>
      </c>
      <c r="X46" s="9" t="s">
        <v>288</v>
      </c>
      <c r="Y46" s="9" t="s">
        <v>382</v>
      </c>
      <c r="Z46" s="9" t="s">
        <v>543</v>
      </c>
      <c r="AA46" s="8" t="s">
        <v>222</v>
      </c>
      <c r="AB46" s="8"/>
      <c r="AC46" s="1" t="s">
        <v>610</v>
      </c>
    </row>
    <row r="47" spans="1:29" ht="45" customHeight="1">
      <c r="A47" s="18">
        <v>39</v>
      </c>
      <c r="B47" s="10" t="s">
        <v>382</v>
      </c>
      <c r="C47" s="11" t="s">
        <v>384</v>
      </c>
      <c r="D47" s="28" t="s">
        <v>107</v>
      </c>
      <c r="E47" s="11" t="s">
        <v>624</v>
      </c>
      <c r="F47" s="11" t="s">
        <v>51</v>
      </c>
      <c r="G47" s="56" t="s">
        <v>340</v>
      </c>
      <c r="H47" s="56" t="s">
        <v>40</v>
      </c>
      <c r="I47" s="9" t="s">
        <v>383</v>
      </c>
      <c r="J47" s="13">
        <v>24.86</v>
      </c>
      <c r="K47" s="13">
        <v>24.86</v>
      </c>
      <c r="L47" s="72">
        <v>150</v>
      </c>
      <c r="M47" s="72">
        <f t="shared" si="0"/>
        <v>1.4218009478672986</v>
      </c>
      <c r="N47" s="72"/>
      <c r="O47" s="72"/>
      <c r="P47" s="72"/>
      <c r="Q47" s="72"/>
      <c r="R47" s="72"/>
      <c r="S47" s="72"/>
      <c r="T47" s="9" t="s">
        <v>112</v>
      </c>
      <c r="U47" s="9" t="s">
        <v>103</v>
      </c>
      <c r="V47" s="9" t="s">
        <v>791</v>
      </c>
      <c r="W47" s="9" t="s">
        <v>585</v>
      </c>
      <c r="X47" s="9" t="s">
        <v>288</v>
      </c>
      <c r="Y47" s="9" t="s">
        <v>382</v>
      </c>
      <c r="Z47" s="9" t="s">
        <v>543</v>
      </c>
      <c r="AA47" s="8" t="s">
        <v>222</v>
      </c>
      <c r="AB47" s="8"/>
      <c r="AC47" s="1" t="s">
        <v>610</v>
      </c>
    </row>
    <row r="48" spans="1:29" ht="34.5" customHeight="1">
      <c r="A48" s="18">
        <v>40</v>
      </c>
      <c r="B48" s="10" t="s">
        <v>382</v>
      </c>
      <c r="C48" s="11" t="s">
        <v>384</v>
      </c>
      <c r="D48" s="28" t="s">
        <v>108</v>
      </c>
      <c r="E48" s="11" t="s">
        <v>625</v>
      </c>
      <c r="F48" s="11" t="s">
        <v>51</v>
      </c>
      <c r="G48" s="56" t="s">
        <v>340</v>
      </c>
      <c r="H48" s="56" t="s">
        <v>40</v>
      </c>
      <c r="I48" s="9" t="s">
        <v>383</v>
      </c>
      <c r="J48" s="13">
        <v>28.66</v>
      </c>
      <c r="K48" s="13">
        <v>28.66</v>
      </c>
      <c r="L48" s="72">
        <v>200</v>
      </c>
      <c r="M48" s="72">
        <f t="shared" si="0"/>
        <v>1.8957345971563981</v>
      </c>
      <c r="N48" s="72"/>
      <c r="O48" s="72"/>
      <c r="P48" s="72"/>
      <c r="Q48" s="72"/>
      <c r="R48" s="72"/>
      <c r="S48" s="72"/>
      <c r="T48" s="9" t="s">
        <v>112</v>
      </c>
      <c r="U48" s="9" t="s">
        <v>103</v>
      </c>
      <c r="V48" s="9" t="s">
        <v>791</v>
      </c>
      <c r="W48" s="9" t="s">
        <v>585</v>
      </c>
      <c r="X48" s="9" t="s">
        <v>288</v>
      </c>
      <c r="Y48" s="9" t="s">
        <v>382</v>
      </c>
      <c r="Z48" s="9" t="s">
        <v>543</v>
      </c>
      <c r="AA48" s="8" t="s">
        <v>222</v>
      </c>
      <c r="AB48" s="8"/>
      <c r="AC48" s="1" t="s">
        <v>610</v>
      </c>
    </row>
    <row r="49" spans="1:29" ht="34.5" customHeight="1">
      <c r="A49" s="18">
        <v>41</v>
      </c>
      <c r="B49" s="10" t="s">
        <v>382</v>
      </c>
      <c r="C49" s="11" t="s">
        <v>384</v>
      </c>
      <c r="D49" s="28" t="s">
        <v>109</v>
      </c>
      <c r="E49" s="11" t="s">
        <v>626</v>
      </c>
      <c r="F49" s="11" t="s">
        <v>51</v>
      </c>
      <c r="G49" s="56" t="s">
        <v>340</v>
      </c>
      <c r="H49" s="56" t="s">
        <v>40</v>
      </c>
      <c r="I49" s="9" t="s">
        <v>383</v>
      </c>
      <c r="J49" s="13">
        <v>38.01</v>
      </c>
      <c r="K49" s="13">
        <v>38.01</v>
      </c>
      <c r="L49" s="72">
        <v>55</v>
      </c>
      <c r="M49" s="72">
        <f t="shared" si="0"/>
        <v>0.5213270142180095</v>
      </c>
      <c r="N49" s="72"/>
      <c r="O49" s="72"/>
      <c r="P49" s="72"/>
      <c r="Q49" s="72"/>
      <c r="R49" s="72"/>
      <c r="S49" s="72"/>
      <c r="T49" s="9" t="s">
        <v>112</v>
      </c>
      <c r="U49" s="9" t="s">
        <v>103</v>
      </c>
      <c r="V49" s="9" t="s">
        <v>791</v>
      </c>
      <c r="W49" s="9" t="s">
        <v>585</v>
      </c>
      <c r="X49" s="9" t="s">
        <v>288</v>
      </c>
      <c r="Y49" s="9" t="s">
        <v>382</v>
      </c>
      <c r="Z49" s="9" t="s">
        <v>543</v>
      </c>
      <c r="AA49" s="8" t="s">
        <v>222</v>
      </c>
      <c r="AB49" s="8"/>
      <c r="AC49" s="1" t="s">
        <v>610</v>
      </c>
    </row>
    <row r="50" spans="1:29" ht="34.5" customHeight="1">
      <c r="A50" s="18">
        <v>42</v>
      </c>
      <c r="B50" s="10" t="s">
        <v>382</v>
      </c>
      <c r="C50" s="11" t="s">
        <v>384</v>
      </c>
      <c r="D50" s="28" t="s">
        <v>110</v>
      </c>
      <c r="E50" s="11" t="s">
        <v>627</v>
      </c>
      <c r="F50" s="11" t="s">
        <v>51</v>
      </c>
      <c r="G50" s="56" t="s">
        <v>340</v>
      </c>
      <c r="H50" s="56" t="s">
        <v>40</v>
      </c>
      <c r="I50" s="9" t="s">
        <v>383</v>
      </c>
      <c r="J50" s="13">
        <v>26.66</v>
      </c>
      <c r="K50" s="13">
        <v>26.66</v>
      </c>
      <c r="L50" s="72">
        <v>0</v>
      </c>
      <c r="M50" s="72">
        <f t="shared" si="0"/>
        <v>0</v>
      </c>
      <c r="N50" s="72"/>
      <c r="O50" s="72"/>
      <c r="P50" s="72"/>
      <c r="Q50" s="72"/>
      <c r="R50" s="72"/>
      <c r="S50" s="72"/>
      <c r="T50" s="9" t="s">
        <v>112</v>
      </c>
      <c r="U50" s="9" t="s">
        <v>103</v>
      </c>
      <c r="V50" s="9" t="s">
        <v>791</v>
      </c>
      <c r="W50" s="9" t="s">
        <v>585</v>
      </c>
      <c r="X50" s="9" t="s">
        <v>288</v>
      </c>
      <c r="Y50" s="9" t="s">
        <v>382</v>
      </c>
      <c r="Z50" s="9" t="s">
        <v>543</v>
      </c>
      <c r="AA50" s="8" t="s">
        <v>222</v>
      </c>
      <c r="AB50" s="8"/>
      <c r="AC50" s="1" t="s">
        <v>610</v>
      </c>
    </row>
    <row r="51" spans="1:28" ht="34.5" customHeight="1">
      <c r="A51" s="18">
        <v>43</v>
      </c>
      <c r="B51" s="10" t="s">
        <v>382</v>
      </c>
      <c r="C51" s="11" t="s">
        <v>384</v>
      </c>
      <c r="D51" s="28" t="s">
        <v>645</v>
      </c>
      <c r="E51" s="11" t="s">
        <v>648</v>
      </c>
      <c r="F51" s="11" t="s">
        <v>51</v>
      </c>
      <c r="G51" s="56" t="s">
        <v>340</v>
      </c>
      <c r="H51" s="56" t="s">
        <v>40</v>
      </c>
      <c r="I51" s="9" t="s">
        <v>383</v>
      </c>
      <c r="J51" s="13"/>
      <c r="K51" s="13"/>
      <c r="L51" s="72" t="s">
        <v>647</v>
      </c>
      <c r="M51" s="72" t="s">
        <v>646</v>
      </c>
      <c r="N51" s="164">
        <v>282947.51</v>
      </c>
      <c r="O51" s="164">
        <v>765687.11</v>
      </c>
      <c r="P51" s="163">
        <v>1048634.62</v>
      </c>
      <c r="Q51" s="163">
        <v>29649843.009999998</v>
      </c>
      <c r="R51" s="163">
        <v>79948800.08</v>
      </c>
      <c r="S51" s="163">
        <v>109598643.09</v>
      </c>
      <c r="T51" s="9" t="s">
        <v>112</v>
      </c>
      <c r="U51" s="9" t="s">
        <v>103</v>
      </c>
      <c r="V51" s="9" t="s">
        <v>791</v>
      </c>
      <c r="W51" s="9" t="s">
        <v>585</v>
      </c>
      <c r="X51" s="9" t="s">
        <v>288</v>
      </c>
      <c r="Y51" s="9" t="s">
        <v>382</v>
      </c>
      <c r="Z51" s="9"/>
      <c r="AA51" s="8" t="s">
        <v>222</v>
      </c>
      <c r="AB51" s="8"/>
    </row>
    <row r="52" spans="1:28" ht="34.5" customHeight="1">
      <c r="A52" s="18">
        <v>44</v>
      </c>
      <c r="B52" s="10" t="s">
        <v>382</v>
      </c>
      <c r="C52" s="11" t="s">
        <v>384</v>
      </c>
      <c r="D52" s="28" t="s">
        <v>649</v>
      </c>
      <c r="E52" s="11" t="s">
        <v>650</v>
      </c>
      <c r="F52" s="11" t="s">
        <v>652</v>
      </c>
      <c r="G52" s="56" t="s">
        <v>651</v>
      </c>
      <c r="H52" s="56" t="s">
        <v>191</v>
      </c>
      <c r="I52" s="9" t="s">
        <v>383</v>
      </c>
      <c r="J52" s="128">
        <v>497266100</v>
      </c>
      <c r="K52" s="13"/>
      <c r="L52" s="72"/>
      <c r="M52" s="72"/>
      <c r="N52" s="164">
        <v>-597506.5900000001</v>
      </c>
      <c r="O52" s="164" t="s">
        <v>751</v>
      </c>
      <c r="P52" s="163">
        <v>-597506.59</v>
      </c>
      <c r="Q52" s="163">
        <v>-62599385.17</v>
      </c>
      <c r="R52" s="163" t="s">
        <v>751</v>
      </c>
      <c r="S52" s="163">
        <v>-62599385.17</v>
      </c>
      <c r="T52" s="9" t="s">
        <v>79</v>
      </c>
      <c r="U52" s="9" t="s">
        <v>103</v>
      </c>
      <c r="V52" s="9" t="s">
        <v>607</v>
      </c>
      <c r="W52" s="9"/>
      <c r="X52" s="9"/>
      <c r="Y52" s="9"/>
      <c r="Z52" s="9"/>
      <c r="AA52" s="8" t="s">
        <v>222</v>
      </c>
      <c r="AB52" s="8"/>
    </row>
    <row r="53" spans="1:29" ht="34.5" customHeight="1">
      <c r="A53" s="18">
        <v>45</v>
      </c>
      <c r="B53" s="10" t="s">
        <v>382</v>
      </c>
      <c r="C53" s="11" t="s">
        <v>384</v>
      </c>
      <c r="D53" s="28" t="s">
        <v>472</v>
      </c>
      <c r="E53" s="11" t="s">
        <v>480</v>
      </c>
      <c r="F53" s="11" t="s">
        <v>51</v>
      </c>
      <c r="G53" s="56" t="s">
        <v>428</v>
      </c>
      <c r="H53" s="56" t="s">
        <v>139</v>
      </c>
      <c r="I53" s="9" t="s">
        <v>383</v>
      </c>
      <c r="J53" s="9">
        <v>24.11</v>
      </c>
      <c r="K53" s="9">
        <v>24.11</v>
      </c>
      <c r="L53" s="72">
        <v>400</v>
      </c>
      <c r="M53" s="72">
        <f t="shared" si="0"/>
        <v>3.7914691943127963</v>
      </c>
      <c r="N53" s="72"/>
      <c r="O53" s="72"/>
      <c r="P53" s="72"/>
      <c r="Q53" s="72"/>
      <c r="R53" s="72"/>
      <c r="S53" s="72"/>
      <c r="T53" s="9" t="s">
        <v>112</v>
      </c>
      <c r="U53" s="9" t="s">
        <v>103</v>
      </c>
      <c r="V53" s="9" t="s">
        <v>791</v>
      </c>
      <c r="W53" s="9" t="s">
        <v>585</v>
      </c>
      <c r="X53" s="9" t="s">
        <v>288</v>
      </c>
      <c r="Y53" s="9" t="s">
        <v>382</v>
      </c>
      <c r="Z53" s="9" t="s">
        <v>543</v>
      </c>
      <c r="AA53" s="8" t="s">
        <v>222</v>
      </c>
      <c r="AB53" s="8"/>
      <c r="AC53" s="1" t="s">
        <v>610</v>
      </c>
    </row>
    <row r="54" spans="1:29" ht="34.5" customHeight="1">
      <c r="A54" s="18">
        <v>46</v>
      </c>
      <c r="B54" s="10" t="s">
        <v>382</v>
      </c>
      <c r="C54" s="11" t="s">
        <v>384</v>
      </c>
      <c r="D54" s="28" t="s">
        <v>473</v>
      </c>
      <c r="E54" s="11" t="s">
        <v>481</v>
      </c>
      <c r="F54" s="11" t="s">
        <v>51</v>
      </c>
      <c r="G54" s="56" t="s">
        <v>428</v>
      </c>
      <c r="H54" s="56" t="s">
        <v>139</v>
      </c>
      <c r="I54" s="9" t="s">
        <v>383</v>
      </c>
      <c r="J54" s="9">
        <v>8.89</v>
      </c>
      <c r="K54" s="9">
        <v>8.89</v>
      </c>
      <c r="L54" s="72">
        <v>200</v>
      </c>
      <c r="M54" s="72">
        <f t="shared" si="0"/>
        <v>1.8957345971563981</v>
      </c>
      <c r="N54" s="72"/>
      <c r="O54" s="72"/>
      <c r="P54" s="72"/>
      <c r="Q54" s="72"/>
      <c r="R54" s="72"/>
      <c r="S54" s="72"/>
      <c r="T54" s="9" t="s">
        <v>112</v>
      </c>
      <c r="U54" s="9" t="s">
        <v>103</v>
      </c>
      <c r="V54" s="9" t="s">
        <v>791</v>
      </c>
      <c r="W54" s="9" t="s">
        <v>585</v>
      </c>
      <c r="X54" s="9" t="s">
        <v>288</v>
      </c>
      <c r="Y54" s="9" t="s">
        <v>382</v>
      </c>
      <c r="Z54" s="9" t="s">
        <v>543</v>
      </c>
      <c r="AA54" s="8" t="s">
        <v>222</v>
      </c>
      <c r="AB54" s="8"/>
      <c r="AC54" s="1" t="s">
        <v>610</v>
      </c>
    </row>
    <row r="55" spans="1:29" ht="34.5" customHeight="1">
      <c r="A55" s="18">
        <v>47</v>
      </c>
      <c r="B55" s="10" t="s">
        <v>382</v>
      </c>
      <c r="C55" s="11" t="s">
        <v>384</v>
      </c>
      <c r="D55" s="28" t="s">
        <v>474</v>
      </c>
      <c r="E55" s="11" t="s">
        <v>482</v>
      </c>
      <c r="F55" s="11" t="s">
        <v>51</v>
      </c>
      <c r="G55" s="56" t="s">
        <v>428</v>
      </c>
      <c r="H55" s="56" t="s">
        <v>139</v>
      </c>
      <c r="I55" s="9" t="s">
        <v>383</v>
      </c>
      <c r="J55" s="9">
        <v>24.5</v>
      </c>
      <c r="K55" s="9">
        <v>24.5</v>
      </c>
      <c r="L55" s="72">
        <v>300</v>
      </c>
      <c r="M55" s="72">
        <f t="shared" si="0"/>
        <v>2.843601895734597</v>
      </c>
      <c r="N55" s="72"/>
      <c r="O55" s="72"/>
      <c r="P55" s="72"/>
      <c r="Q55" s="72"/>
      <c r="R55" s="72"/>
      <c r="S55" s="72"/>
      <c r="T55" s="9" t="s">
        <v>112</v>
      </c>
      <c r="U55" s="9" t="s">
        <v>103</v>
      </c>
      <c r="V55" s="9" t="s">
        <v>791</v>
      </c>
      <c r="W55" s="9" t="s">
        <v>585</v>
      </c>
      <c r="X55" s="9" t="s">
        <v>288</v>
      </c>
      <c r="Y55" s="9" t="s">
        <v>382</v>
      </c>
      <c r="Z55" s="9" t="s">
        <v>543</v>
      </c>
      <c r="AA55" s="8" t="s">
        <v>222</v>
      </c>
      <c r="AB55" s="8"/>
      <c r="AC55" s="1" t="s">
        <v>610</v>
      </c>
    </row>
    <row r="56" spans="1:29" ht="34.5" customHeight="1">
      <c r="A56" s="18">
        <v>48</v>
      </c>
      <c r="B56" s="10" t="s">
        <v>382</v>
      </c>
      <c r="C56" s="11" t="s">
        <v>384</v>
      </c>
      <c r="D56" s="28" t="s">
        <v>475</v>
      </c>
      <c r="E56" s="11" t="s">
        <v>483</v>
      </c>
      <c r="F56" s="11" t="s">
        <v>51</v>
      </c>
      <c r="G56" s="56" t="s">
        <v>428</v>
      </c>
      <c r="H56" s="56" t="s">
        <v>139</v>
      </c>
      <c r="I56" s="9" t="s">
        <v>383</v>
      </c>
      <c r="J56" s="9">
        <v>24.55</v>
      </c>
      <c r="K56" s="9">
        <v>24.55</v>
      </c>
      <c r="L56" s="72">
        <v>350</v>
      </c>
      <c r="M56" s="72">
        <f t="shared" si="0"/>
        <v>3.3175355450236967</v>
      </c>
      <c r="N56" s="72"/>
      <c r="O56" s="72"/>
      <c r="P56" s="72"/>
      <c r="Q56" s="72"/>
      <c r="R56" s="72"/>
      <c r="S56" s="72"/>
      <c r="T56" s="9" t="s">
        <v>112</v>
      </c>
      <c r="U56" s="9" t="s">
        <v>103</v>
      </c>
      <c r="V56" s="9" t="s">
        <v>791</v>
      </c>
      <c r="W56" s="9" t="s">
        <v>585</v>
      </c>
      <c r="X56" s="9" t="s">
        <v>288</v>
      </c>
      <c r="Y56" s="9" t="s">
        <v>382</v>
      </c>
      <c r="Z56" s="9" t="s">
        <v>543</v>
      </c>
      <c r="AA56" s="8" t="s">
        <v>222</v>
      </c>
      <c r="AB56" s="8"/>
      <c r="AC56" s="1" t="s">
        <v>610</v>
      </c>
    </row>
    <row r="57" spans="1:29" ht="34.5" customHeight="1">
      <c r="A57" s="18">
        <v>49</v>
      </c>
      <c r="B57" s="10" t="s">
        <v>382</v>
      </c>
      <c r="C57" s="11" t="s">
        <v>384</v>
      </c>
      <c r="D57" s="28" t="s">
        <v>476</v>
      </c>
      <c r="E57" s="11" t="s">
        <v>484</v>
      </c>
      <c r="F57" s="11" t="s">
        <v>51</v>
      </c>
      <c r="G57" s="56" t="s">
        <v>428</v>
      </c>
      <c r="H57" s="56" t="s">
        <v>139</v>
      </c>
      <c r="I57" s="9" t="s">
        <v>383</v>
      </c>
      <c r="J57" s="9">
        <v>21.91</v>
      </c>
      <c r="K57" s="9">
        <v>21.91</v>
      </c>
      <c r="L57" s="72">
        <v>350</v>
      </c>
      <c r="M57" s="72">
        <f t="shared" si="0"/>
        <v>3.3175355450236967</v>
      </c>
      <c r="N57" s="72"/>
      <c r="O57" s="72"/>
      <c r="P57" s="72"/>
      <c r="Q57" s="72"/>
      <c r="R57" s="72"/>
      <c r="S57" s="72"/>
      <c r="T57" s="9" t="s">
        <v>112</v>
      </c>
      <c r="U57" s="9" t="s">
        <v>103</v>
      </c>
      <c r="V57" s="9" t="s">
        <v>791</v>
      </c>
      <c r="W57" s="9" t="s">
        <v>585</v>
      </c>
      <c r="X57" s="9" t="s">
        <v>288</v>
      </c>
      <c r="Y57" s="9" t="s">
        <v>382</v>
      </c>
      <c r="Z57" s="9" t="s">
        <v>543</v>
      </c>
      <c r="AA57" s="8" t="s">
        <v>222</v>
      </c>
      <c r="AB57" s="8"/>
      <c r="AC57" s="1" t="s">
        <v>610</v>
      </c>
    </row>
    <row r="58" spans="1:29" ht="34.5" customHeight="1">
      <c r="A58" s="18">
        <v>50</v>
      </c>
      <c r="B58" s="10" t="s">
        <v>382</v>
      </c>
      <c r="C58" s="11" t="s">
        <v>384</v>
      </c>
      <c r="D58" s="28" t="s">
        <v>477</v>
      </c>
      <c r="E58" s="11" t="s">
        <v>485</v>
      </c>
      <c r="F58" s="11" t="s">
        <v>51</v>
      </c>
      <c r="G58" s="56" t="s">
        <v>428</v>
      </c>
      <c r="H58" s="56" t="s">
        <v>139</v>
      </c>
      <c r="I58" s="9" t="s">
        <v>383</v>
      </c>
      <c r="J58" s="9">
        <v>30.93</v>
      </c>
      <c r="K58" s="9">
        <v>30.93</v>
      </c>
      <c r="L58" s="72">
        <v>390</v>
      </c>
      <c r="M58" s="72">
        <f t="shared" si="0"/>
        <v>3.6966824644549763</v>
      </c>
      <c r="N58" s="72"/>
      <c r="O58" s="72"/>
      <c r="P58" s="72"/>
      <c r="Q58" s="72"/>
      <c r="R58" s="72"/>
      <c r="S58" s="72"/>
      <c r="T58" s="9" t="s">
        <v>112</v>
      </c>
      <c r="U58" s="9" t="s">
        <v>103</v>
      </c>
      <c r="V58" s="9" t="s">
        <v>791</v>
      </c>
      <c r="W58" s="9" t="s">
        <v>585</v>
      </c>
      <c r="X58" s="9" t="s">
        <v>288</v>
      </c>
      <c r="Y58" s="9" t="s">
        <v>382</v>
      </c>
      <c r="Z58" s="9" t="s">
        <v>543</v>
      </c>
      <c r="AA58" s="8" t="s">
        <v>222</v>
      </c>
      <c r="AB58" s="8"/>
      <c r="AC58" s="1" t="s">
        <v>610</v>
      </c>
    </row>
    <row r="59" spans="1:29" ht="34.5" customHeight="1">
      <c r="A59" s="18">
        <v>51</v>
      </c>
      <c r="B59" s="10" t="s">
        <v>382</v>
      </c>
      <c r="C59" s="11" t="s">
        <v>384</v>
      </c>
      <c r="D59" s="28" t="s">
        <v>478</v>
      </c>
      <c r="E59" s="11" t="s">
        <v>486</v>
      </c>
      <c r="F59" s="11" t="s">
        <v>51</v>
      </c>
      <c r="G59" s="56" t="s">
        <v>428</v>
      </c>
      <c r="H59" s="56" t="s">
        <v>139</v>
      </c>
      <c r="I59" s="9" t="s">
        <v>383</v>
      </c>
      <c r="J59" s="9">
        <v>21.55</v>
      </c>
      <c r="K59" s="9">
        <v>21.55</v>
      </c>
      <c r="L59" s="72">
        <v>375</v>
      </c>
      <c r="M59" s="72">
        <f t="shared" si="0"/>
        <v>3.5545023696682465</v>
      </c>
      <c r="N59" s="72"/>
      <c r="O59" s="72"/>
      <c r="P59" s="72"/>
      <c r="Q59" s="72"/>
      <c r="R59" s="72"/>
      <c r="S59" s="72"/>
      <c r="T59" s="9" t="s">
        <v>112</v>
      </c>
      <c r="U59" s="9" t="s">
        <v>103</v>
      </c>
      <c r="V59" s="9" t="s">
        <v>791</v>
      </c>
      <c r="W59" s="9" t="s">
        <v>585</v>
      </c>
      <c r="X59" s="9" t="s">
        <v>288</v>
      </c>
      <c r="Y59" s="9" t="s">
        <v>382</v>
      </c>
      <c r="Z59" s="9" t="s">
        <v>543</v>
      </c>
      <c r="AA59" s="8" t="s">
        <v>222</v>
      </c>
      <c r="AB59" s="8"/>
      <c r="AC59" s="1" t="s">
        <v>610</v>
      </c>
    </row>
    <row r="60" spans="1:29" ht="34.5" customHeight="1">
      <c r="A60" s="18">
        <v>52</v>
      </c>
      <c r="B60" s="10" t="s">
        <v>382</v>
      </c>
      <c r="C60" s="11" t="s">
        <v>384</v>
      </c>
      <c r="D60" s="28" t="s">
        <v>479</v>
      </c>
      <c r="E60" s="11" t="s">
        <v>487</v>
      </c>
      <c r="F60" s="11" t="s">
        <v>51</v>
      </c>
      <c r="G60" s="56" t="s">
        <v>428</v>
      </c>
      <c r="H60" s="56" t="s">
        <v>139</v>
      </c>
      <c r="I60" s="9" t="s">
        <v>383</v>
      </c>
      <c r="J60" s="9">
        <v>81.95</v>
      </c>
      <c r="K60" s="9">
        <v>81.95</v>
      </c>
      <c r="L60" s="72">
        <v>500</v>
      </c>
      <c r="M60" s="72">
        <f t="shared" si="0"/>
        <v>4.739336492890995</v>
      </c>
      <c r="N60" s="72"/>
      <c r="O60" s="72"/>
      <c r="P60" s="72"/>
      <c r="Q60" s="72"/>
      <c r="R60" s="72"/>
      <c r="S60" s="72"/>
      <c r="T60" s="9" t="s">
        <v>112</v>
      </c>
      <c r="U60" s="9" t="s">
        <v>103</v>
      </c>
      <c r="V60" s="9" t="s">
        <v>791</v>
      </c>
      <c r="W60" s="9" t="s">
        <v>585</v>
      </c>
      <c r="X60" s="9" t="s">
        <v>288</v>
      </c>
      <c r="Y60" s="9" t="s">
        <v>382</v>
      </c>
      <c r="Z60" s="9" t="s">
        <v>543</v>
      </c>
      <c r="AA60" s="8" t="s">
        <v>222</v>
      </c>
      <c r="AB60" s="8"/>
      <c r="AC60" s="1" t="s">
        <v>610</v>
      </c>
    </row>
    <row r="61" spans="1:28" ht="34.5" customHeight="1">
      <c r="A61" s="18">
        <v>53</v>
      </c>
      <c r="B61" s="10" t="s">
        <v>382</v>
      </c>
      <c r="C61" s="11" t="s">
        <v>384</v>
      </c>
      <c r="D61" s="28" t="s">
        <v>657</v>
      </c>
      <c r="E61" s="11" t="s">
        <v>648</v>
      </c>
      <c r="F61" s="11" t="s">
        <v>51</v>
      </c>
      <c r="G61" s="56" t="s">
        <v>658</v>
      </c>
      <c r="H61" s="56" t="s">
        <v>98</v>
      </c>
      <c r="I61" s="9" t="s">
        <v>383</v>
      </c>
      <c r="J61" s="9"/>
      <c r="K61" s="9"/>
      <c r="L61" s="72" t="s">
        <v>659</v>
      </c>
      <c r="M61" s="72" t="s">
        <v>660</v>
      </c>
      <c r="N61" s="164">
        <v>11201280.21</v>
      </c>
      <c r="O61" s="164">
        <v>4144099.74</v>
      </c>
      <c r="P61" s="163">
        <v>15345379.95</v>
      </c>
      <c r="Q61" s="163">
        <v>1173310194.88</v>
      </c>
      <c r="R61" s="163">
        <v>433015062.09</v>
      </c>
      <c r="S61" s="163">
        <v>1606325256.97</v>
      </c>
      <c r="T61" s="9" t="s">
        <v>112</v>
      </c>
      <c r="U61" s="9" t="s">
        <v>103</v>
      </c>
      <c r="V61" s="9" t="s">
        <v>791</v>
      </c>
      <c r="W61" s="9" t="s">
        <v>585</v>
      </c>
      <c r="X61" s="9"/>
      <c r="Y61" s="9" t="s">
        <v>382</v>
      </c>
      <c r="Z61" s="9"/>
      <c r="AA61" s="8" t="s">
        <v>222</v>
      </c>
      <c r="AB61" s="8"/>
    </row>
    <row r="62" spans="1:29" ht="34.5" customHeight="1">
      <c r="A62" s="18">
        <v>54</v>
      </c>
      <c r="B62" s="10" t="s">
        <v>382</v>
      </c>
      <c r="C62" s="11" t="s">
        <v>384</v>
      </c>
      <c r="D62" s="28" t="s">
        <v>488</v>
      </c>
      <c r="E62" s="11" t="s">
        <v>38</v>
      </c>
      <c r="F62" s="11" t="s">
        <v>51</v>
      </c>
      <c r="G62" s="56" t="s">
        <v>489</v>
      </c>
      <c r="H62" s="56" t="s">
        <v>37</v>
      </c>
      <c r="I62" s="9" t="s">
        <v>383</v>
      </c>
      <c r="J62" s="9">
        <v>840</v>
      </c>
      <c r="K62" s="9">
        <v>840</v>
      </c>
      <c r="L62" s="72">
        <v>9500</v>
      </c>
      <c r="M62" s="72">
        <f t="shared" si="0"/>
        <v>90.04739336492891</v>
      </c>
      <c r="N62" s="164">
        <v>0</v>
      </c>
      <c r="O62" s="164">
        <v>643931.7</v>
      </c>
      <c r="P62" s="163">
        <v>643931.7</v>
      </c>
      <c r="Q62" s="163">
        <v>0</v>
      </c>
      <c r="R62" s="163">
        <v>67274749.34</v>
      </c>
      <c r="S62" s="163">
        <v>67274749.34</v>
      </c>
      <c r="T62" s="14" t="s">
        <v>112</v>
      </c>
      <c r="U62" s="9" t="s">
        <v>103</v>
      </c>
      <c r="V62" s="9" t="s">
        <v>791</v>
      </c>
      <c r="W62" s="9" t="s">
        <v>585</v>
      </c>
      <c r="X62" s="9" t="s">
        <v>288</v>
      </c>
      <c r="Y62" s="9" t="s">
        <v>382</v>
      </c>
      <c r="Z62" s="9" t="s">
        <v>543</v>
      </c>
      <c r="AA62" s="8" t="s">
        <v>222</v>
      </c>
      <c r="AB62" s="8"/>
      <c r="AC62" s="1" t="s">
        <v>610</v>
      </c>
    </row>
    <row r="63" spans="1:28" s="171" customFormat="1" ht="34.5" customHeight="1">
      <c r="A63" s="18">
        <v>55</v>
      </c>
      <c r="B63" s="10" t="s">
        <v>382</v>
      </c>
      <c r="C63" s="11" t="s">
        <v>384</v>
      </c>
      <c r="D63" s="28" t="s">
        <v>802</v>
      </c>
      <c r="E63" s="11" t="s">
        <v>803</v>
      </c>
      <c r="F63" s="11" t="s">
        <v>413</v>
      </c>
      <c r="G63" s="56" t="s">
        <v>804</v>
      </c>
      <c r="H63" s="56" t="s">
        <v>805</v>
      </c>
      <c r="I63" s="9" t="s">
        <v>383</v>
      </c>
      <c r="J63" s="9">
        <v>30</v>
      </c>
      <c r="K63" s="26"/>
      <c r="L63" s="72"/>
      <c r="M63" s="72"/>
      <c r="N63" s="164">
        <v>0</v>
      </c>
      <c r="O63" s="164">
        <v>22953.84</v>
      </c>
      <c r="P63" s="163">
        <v>22953.84</v>
      </c>
      <c r="Q63" s="163">
        <v>0</v>
      </c>
      <c r="R63" s="163">
        <v>2398101.9</v>
      </c>
      <c r="S63" s="163">
        <v>2398101.9</v>
      </c>
      <c r="T63" s="14" t="s">
        <v>112</v>
      </c>
      <c r="U63" s="9" t="s">
        <v>103</v>
      </c>
      <c r="V63" s="169"/>
      <c r="W63" s="169"/>
      <c r="X63" s="169"/>
      <c r="Y63" s="169"/>
      <c r="Z63" s="169"/>
      <c r="AA63" s="8" t="s">
        <v>222</v>
      </c>
      <c r="AB63" s="170"/>
    </row>
    <row r="64" spans="1:28" s="171" customFormat="1" ht="34.5" customHeight="1">
      <c r="A64" s="18">
        <v>56</v>
      </c>
      <c r="B64" s="10" t="s">
        <v>382</v>
      </c>
      <c r="C64" s="11" t="s">
        <v>384</v>
      </c>
      <c r="D64" s="28" t="s">
        <v>806</v>
      </c>
      <c r="E64" s="11" t="s">
        <v>803</v>
      </c>
      <c r="F64" s="11" t="s">
        <v>413</v>
      </c>
      <c r="G64" s="56" t="s">
        <v>807</v>
      </c>
      <c r="H64" s="56" t="s">
        <v>808</v>
      </c>
      <c r="I64" s="9" t="s">
        <v>388</v>
      </c>
      <c r="J64" s="9">
        <v>19.38</v>
      </c>
      <c r="K64" s="26"/>
      <c r="L64" s="72"/>
      <c r="M64" s="72"/>
      <c r="N64" s="164">
        <v>0</v>
      </c>
      <c r="O64" s="164">
        <v>44740.85</v>
      </c>
      <c r="P64" s="163">
        <v>44740.85</v>
      </c>
      <c r="Q64" s="163">
        <v>0</v>
      </c>
      <c r="R64" s="163">
        <v>4673732.3</v>
      </c>
      <c r="S64" s="163">
        <v>4673732.3</v>
      </c>
      <c r="T64" s="14" t="s">
        <v>112</v>
      </c>
      <c r="U64" s="9" t="s">
        <v>103</v>
      </c>
      <c r="V64" s="169"/>
      <c r="W64" s="169"/>
      <c r="X64" s="169"/>
      <c r="Y64" s="169"/>
      <c r="Z64" s="169"/>
      <c r="AA64" s="8" t="s">
        <v>222</v>
      </c>
      <c r="AB64" s="170"/>
    </row>
    <row r="65" spans="1:29" ht="48" customHeight="1">
      <c r="A65" s="18">
        <v>57</v>
      </c>
      <c r="B65" s="10" t="s">
        <v>382</v>
      </c>
      <c r="C65" s="10" t="s">
        <v>384</v>
      </c>
      <c r="D65" s="70" t="s">
        <v>231</v>
      </c>
      <c r="E65" s="10" t="s">
        <v>519</v>
      </c>
      <c r="F65" s="11" t="s">
        <v>392</v>
      </c>
      <c r="G65" s="63" t="s">
        <v>232</v>
      </c>
      <c r="H65" s="63" t="s">
        <v>219</v>
      </c>
      <c r="I65" s="9" t="s">
        <v>383</v>
      </c>
      <c r="J65" s="125">
        <v>218040000</v>
      </c>
      <c r="K65" s="52">
        <v>218040000</v>
      </c>
      <c r="L65" s="62">
        <v>6500</v>
      </c>
      <c r="M65" s="72">
        <f t="shared" si="0"/>
        <v>61.611374407582936</v>
      </c>
      <c r="N65" s="164">
        <v>9217975.620000001</v>
      </c>
      <c r="O65" s="164">
        <v>2409128.09</v>
      </c>
      <c r="P65" s="163">
        <v>11627103.71</v>
      </c>
      <c r="Q65" s="163">
        <v>965082093.8199999</v>
      </c>
      <c r="R65" s="163">
        <v>252130211.45</v>
      </c>
      <c r="S65" s="163">
        <v>1217212305.27</v>
      </c>
      <c r="T65" s="9" t="s">
        <v>112</v>
      </c>
      <c r="U65" s="9" t="s">
        <v>103</v>
      </c>
      <c r="V65" s="9" t="s">
        <v>597</v>
      </c>
      <c r="W65" s="9" t="s">
        <v>583</v>
      </c>
      <c r="X65" s="9" t="s">
        <v>289</v>
      </c>
      <c r="Y65" s="9" t="s">
        <v>382</v>
      </c>
      <c r="Z65" s="9" t="s">
        <v>543</v>
      </c>
      <c r="AA65" s="8" t="s">
        <v>222</v>
      </c>
      <c r="AB65" s="8"/>
      <c r="AC65" s="1" t="s">
        <v>610</v>
      </c>
    </row>
    <row r="66" spans="1:29" ht="32.25" customHeight="1">
      <c r="A66" s="18">
        <v>58</v>
      </c>
      <c r="B66" s="10" t="s">
        <v>382</v>
      </c>
      <c r="C66" s="11" t="s">
        <v>384</v>
      </c>
      <c r="D66" s="28">
        <v>2290</v>
      </c>
      <c r="E66" s="11" t="s">
        <v>205</v>
      </c>
      <c r="F66" s="11" t="s">
        <v>51</v>
      </c>
      <c r="G66" s="56" t="s">
        <v>206</v>
      </c>
      <c r="H66" s="56" t="s">
        <v>207</v>
      </c>
      <c r="I66" s="9" t="s">
        <v>388</v>
      </c>
      <c r="J66" s="138">
        <v>6.78</v>
      </c>
      <c r="K66" s="13"/>
      <c r="L66" s="72">
        <v>5</v>
      </c>
      <c r="M66" s="72">
        <f aca="true" t="shared" si="1" ref="M66:M107">L66/105.5</f>
        <v>0.04739336492890995</v>
      </c>
      <c r="N66" s="72"/>
      <c r="O66" s="72"/>
      <c r="P66" s="72"/>
      <c r="Q66" s="72"/>
      <c r="R66" s="72"/>
      <c r="S66" s="72"/>
      <c r="T66" s="9" t="s">
        <v>112</v>
      </c>
      <c r="U66" s="9" t="s">
        <v>103</v>
      </c>
      <c r="V66" s="9" t="s">
        <v>791</v>
      </c>
      <c r="W66" s="9" t="s">
        <v>585</v>
      </c>
      <c r="X66" s="9" t="s">
        <v>288</v>
      </c>
      <c r="Y66" s="9" t="s">
        <v>382</v>
      </c>
      <c r="Z66" s="9" t="s">
        <v>543</v>
      </c>
      <c r="AA66" s="8" t="s">
        <v>222</v>
      </c>
      <c r="AB66" s="8"/>
      <c r="AC66" s="1" t="s">
        <v>609</v>
      </c>
    </row>
    <row r="67" spans="1:29" s="8" customFormat="1" ht="34.5" customHeight="1">
      <c r="A67" s="18">
        <v>59</v>
      </c>
      <c r="B67" s="10" t="s">
        <v>382</v>
      </c>
      <c r="C67" s="11" t="s">
        <v>384</v>
      </c>
      <c r="D67" s="28" t="s">
        <v>407</v>
      </c>
      <c r="E67" s="11" t="s">
        <v>199</v>
      </c>
      <c r="F67" s="11" t="s">
        <v>392</v>
      </c>
      <c r="G67" s="56" t="s">
        <v>36</v>
      </c>
      <c r="H67" s="56" t="s">
        <v>40</v>
      </c>
      <c r="I67" s="9" t="s">
        <v>123</v>
      </c>
      <c r="J67" s="13">
        <v>21274.48</v>
      </c>
      <c r="K67" s="26">
        <v>209859206.31194326</v>
      </c>
      <c r="L67" s="62">
        <v>3500</v>
      </c>
      <c r="M67" s="72">
        <f t="shared" si="1"/>
        <v>33.175355450236964</v>
      </c>
      <c r="N67" s="164">
        <v>3748781.75</v>
      </c>
      <c r="O67" s="164">
        <v>4465746.5</v>
      </c>
      <c r="P67" s="163">
        <v>8214528.25</v>
      </c>
      <c r="Q67" s="163">
        <v>392947540.34999996</v>
      </c>
      <c r="R67" s="163">
        <v>466768972.47</v>
      </c>
      <c r="S67" s="163">
        <v>859716512.82</v>
      </c>
      <c r="T67" s="9" t="s">
        <v>112</v>
      </c>
      <c r="U67" s="9" t="s">
        <v>103</v>
      </c>
      <c r="V67" s="9" t="s">
        <v>597</v>
      </c>
      <c r="W67" s="9" t="s">
        <v>583</v>
      </c>
      <c r="X67" s="9" t="s">
        <v>289</v>
      </c>
      <c r="Y67" s="9" t="s">
        <v>382</v>
      </c>
      <c r="Z67" s="9" t="s">
        <v>543</v>
      </c>
      <c r="AA67" s="8" t="s">
        <v>222</v>
      </c>
      <c r="AC67" s="1" t="s">
        <v>610</v>
      </c>
    </row>
    <row r="68" spans="1:29" s="8" customFormat="1" ht="34.5" customHeight="1">
      <c r="A68" s="18">
        <v>60</v>
      </c>
      <c r="B68" s="10" t="s">
        <v>382</v>
      </c>
      <c r="C68" s="11" t="s">
        <v>384</v>
      </c>
      <c r="D68" s="28" t="s">
        <v>408</v>
      </c>
      <c r="E68" s="11" t="s">
        <v>199</v>
      </c>
      <c r="F68" s="11" t="s">
        <v>392</v>
      </c>
      <c r="G68" s="56" t="s">
        <v>36</v>
      </c>
      <c r="H68" s="56" t="s">
        <v>40</v>
      </c>
      <c r="I68" s="9" t="s">
        <v>388</v>
      </c>
      <c r="J68" s="13">
        <v>6.743</v>
      </c>
      <c r="K68" s="26">
        <v>10423936.214352857</v>
      </c>
      <c r="L68" s="62">
        <v>130</v>
      </c>
      <c r="M68" s="72">
        <f t="shared" si="1"/>
        <v>1.2322274881516588</v>
      </c>
      <c r="N68" s="164">
        <v>120685.55</v>
      </c>
      <c r="O68" s="164" t="s">
        <v>751</v>
      </c>
      <c r="P68" s="163">
        <v>120685.55</v>
      </c>
      <c r="Q68" s="163">
        <v>12637292.42</v>
      </c>
      <c r="R68" s="163" t="s">
        <v>751</v>
      </c>
      <c r="S68" s="163">
        <v>12637292.42</v>
      </c>
      <c r="T68" s="9" t="s">
        <v>112</v>
      </c>
      <c r="U68" s="9" t="s">
        <v>103</v>
      </c>
      <c r="V68" s="9" t="s">
        <v>597</v>
      </c>
      <c r="W68" s="9" t="s">
        <v>583</v>
      </c>
      <c r="X68" s="9" t="s">
        <v>289</v>
      </c>
      <c r="Y68" s="9" t="s">
        <v>382</v>
      </c>
      <c r="Z68" s="9" t="s">
        <v>543</v>
      </c>
      <c r="AA68" s="8" t="s">
        <v>222</v>
      </c>
      <c r="AC68" s="1" t="s">
        <v>609</v>
      </c>
    </row>
    <row r="69" spans="1:29" s="8" customFormat="1" ht="34.5" customHeight="1">
      <c r="A69" s="18">
        <v>61</v>
      </c>
      <c r="B69" s="10" t="s">
        <v>382</v>
      </c>
      <c r="C69" s="11" t="s">
        <v>384</v>
      </c>
      <c r="D69" s="28">
        <v>3300</v>
      </c>
      <c r="E69" s="126" t="s">
        <v>671</v>
      </c>
      <c r="F69" s="11" t="s">
        <v>129</v>
      </c>
      <c r="G69" s="68" t="s">
        <v>672</v>
      </c>
      <c r="H69" s="63" t="s">
        <v>673</v>
      </c>
      <c r="I69" s="9" t="s">
        <v>383</v>
      </c>
      <c r="J69" s="13">
        <v>178</v>
      </c>
      <c r="K69" s="26"/>
      <c r="L69" s="62"/>
      <c r="M69" s="72"/>
      <c r="N69" s="164">
        <v>3388511.81</v>
      </c>
      <c r="O69" s="164">
        <v>5843281.22</v>
      </c>
      <c r="P69" s="163">
        <v>9231793.03</v>
      </c>
      <c r="Q69" s="163">
        <v>354960297.62</v>
      </c>
      <c r="R69" s="163">
        <v>611517196</v>
      </c>
      <c r="S69" s="163">
        <v>966477493.62</v>
      </c>
      <c r="T69" s="9" t="s">
        <v>112</v>
      </c>
      <c r="U69" s="9" t="s">
        <v>103</v>
      </c>
      <c r="V69" s="9" t="s">
        <v>607</v>
      </c>
      <c r="W69" s="9"/>
      <c r="X69" s="9"/>
      <c r="Y69" s="9"/>
      <c r="Z69" s="9"/>
      <c r="AA69" s="8" t="s">
        <v>222</v>
      </c>
      <c r="AC69" s="1"/>
    </row>
    <row r="70" spans="1:29" s="8" customFormat="1" ht="34.5" customHeight="1">
      <c r="A70" s="18">
        <v>62</v>
      </c>
      <c r="B70" s="10" t="s">
        <v>382</v>
      </c>
      <c r="C70" s="11" t="s">
        <v>384</v>
      </c>
      <c r="D70" s="28">
        <v>2396</v>
      </c>
      <c r="E70" s="126" t="s">
        <v>205</v>
      </c>
      <c r="F70" s="11" t="s">
        <v>51</v>
      </c>
      <c r="G70" s="56" t="s">
        <v>644</v>
      </c>
      <c r="H70" s="56" t="s">
        <v>643</v>
      </c>
      <c r="I70" s="9" t="s">
        <v>383</v>
      </c>
      <c r="J70" s="13">
        <v>165</v>
      </c>
      <c r="K70" s="26"/>
      <c r="L70" s="62"/>
      <c r="M70" s="72"/>
      <c r="N70" s="164">
        <v>317410.77</v>
      </c>
      <c r="O70" s="164" t="s">
        <v>751</v>
      </c>
      <c r="P70" s="163">
        <v>317410.77</v>
      </c>
      <c r="Q70" s="163">
        <v>33253778.78</v>
      </c>
      <c r="R70" s="163" t="s">
        <v>751</v>
      </c>
      <c r="S70" s="163">
        <v>33253778.78</v>
      </c>
      <c r="T70" s="9" t="s">
        <v>112</v>
      </c>
      <c r="U70" s="9" t="s">
        <v>103</v>
      </c>
      <c r="V70" s="9" t="s">
        <v>607</v>
      </c>
      <c r="W70" s="9" t="s">
        <v>584</v>
      </c>
      <c r="X70" s="9" t="s">
        <v>288</v>
      </c>
      <c r="Y70" s="9" t="s">
        <v>382</v>
      </c>
      <c r="Z70" s="9" t="s">
        <v>543</v>
      </c>
      <c r="AA70" s="8" t="s">
        <v>222</v>
      </c>
      <c r="AC70" s="1"/>
    </row>
    <row r="71" spans="1:29" s="8" customFormat="1" ht="34.5" customHeight="1">
      <c r="A71" s="18">
        <v>63</v>
      </c>
      <c r="B71" s="10" t="s">
        <v>382</v>
      </c>
      <c r="C71" s="11" t="s">
        <v>384</v>
      </c>
      <c r="D71" s="28">
        <v>3351</v>
      </c>
      <c r="E71" s="126" t="s">
        <v>674</v>
      </c>
      <c r="F71" s="11" t="s">
        <v>392</v>
      </c>
      <c r="G71" s="68" t="s">
        <v>675</v>
      </c>
      <c r="H71" s="63" t="s">
        <v>492</v>
      </c>
      <c r="I71" s="9" t="s">
        <v>383</v>
      </c>
      <c r="J71" s="13">
        <v>26.57</v>
      </c>
      <c r="K71" s="26"/>
      <c r="L71" s="62"/>
      <c r="M71" s="72"/>
      <c r="N71" s="164">
        <v>841194.56</v>
      </c>
      <c r="O71" s="164">
        <v>844094.46</v>
      </c>
      <c r="P71" s="163">
        <v>1685289.02</v>
      </c>
      <c r="Q71" s="163">
        <v>88186623.06</v>
      </c>
      <c r="R71" s="163">
        <v>88179269.26</v>
      </c>
      <c r="S71" s="163">
        <v>176365892.32</v>
      </c>
      <c r="T71" s="9" t="s">
        <v>112</v>
      </c>
      <c r="U71" s="9" t="s">
        <v>103</v>
      </c>
      <c r="V71" s="9" t="s">
        <v>607</v>
      </c>
      <c r="W71" s="9"/>
      <c r="X71" s="9"/>
      <c r="Y71" s="9"/>
      <c r="Z71" s="9"/>
      <c r="AA71" s="8" t="s">
        <v>222</v>
      </c>
      <c r="AC71" s="1"/>
    </row>
    <row r="72" spans="1:29" s="8" customFormat="1" ht="34.5" customHeight="1">
      <c r="A72" s="18">
        <v>64</v>
      </c>
      <c r="B72" s="10" t="s">
        <v>382</v>
      </c>
      <c r="C72" s="11" t="s">
        <v>384</v>
      </c>
      <c r="D72" s="28" t="s">
        <v>676</v>
      </c>
      <c r="E72" s="126" t="s">
        <v>677</v>
      </c>
      <c r="F72" s="11" t="s">
        <v>392</v>
      </c>
      <c r="G72" s="68" t="s">
        <v>678</v>
      </c>
      <c r="H72" s="68" t="s">
        <v>679</v>
      </c>
      <c r="I72" s="9" t="s">
        <v>383</v>
      </c>
      <c r="J72" s="13">
        <v>5</v>
      </c>
      <c r="K72" s="26"/>
      <c r="L72" s="62"/>
      <c r="M72" s="72"/>
      <c r="N72" s="164">
        <v>22373.39</v>
      </c>
      <c r="O72" s="164" t="s">
        <v>751</v>
      </c>
      <c r="P72" s="163">
        <v>22373.39</v>
      </c>
      <c r="Q72" s="163">
        <v>2345290.37</v>
      </c>
      <c r="R72" s="163" t="s">
        <v>751</v>
      </c>
      <c r="S72" s="163">
        <v>2345290.37</v>
      </c>
      <c r="T72" s="9" t="s">
        <v>112</v>
      </c>
      <c r="U72" s="9" t="s">
        <v>103</v>
      </c>
      <c r="V72" s="9" t="s">
        <v>607</v>
      </c>
      <c r="W72" s="9"/>
      <c r="X72" s="9"/>
      <c r="Y72" s="9"/>
      <c r="Z72" s="9"/>
      <c r="AA72" s="8" t="s">
        <v>222</v>
      </c>
      <c r="AC72" s="1"/>
    </row>
    <row r="73" spans="1:29" s="8" customFormat="1" ht="34.5" customHeight="1">
      <c r="A73" s="18">
        <v>65</v>
      </c>
      <c r="B73" s="10" t="s">
        <v>382</v>
      </c>
      <c r="C73" s="11" t="s">
        <v>384</v>
      </c>
      <c r="D73" s="38" t="s">
        <v>166</v>
      </c>
      <c r="E73" s="11" t="s">
        <v>507</v>
      </c>
      <c r="F73" s="11" t="s">
        <v>392</v>
      </c>
      <c r="G73" s="56" t="s">
        <v>174</v>
      </c>
      <c r="H73" s="56" t="s">
        <v>139</v>
      </c>
      <c r="I73" s="9" t="s">
        <v>388</v>
      </c>
      <c r="J73" s="13">
        <v>172.42</v>
      </c>
      <c r="K73" s="26">
        <v>266537714.70711505</v>
      </c>
      <c r="L73" s="62">
        <v>4000</v>
      </c>
      <c r="M73" s="72">
        <f t="shared" si="1"/>
        <v>37.91469194312796</v>
      </c>
      <c r="N73" s="164">
        <v>2376556.98</v>
      </c>
      <c r="O73" s="164">
        <v>305250.08</v>
      </c>
      <c r="P73" s="163">
        <v>2681807.06</v>
      </c>
      <c r="Q73" s="163">
        <v>248707608.55</v>
      </c>
      <c r="R73" s="163">
        <v>31950270.1</v>
      </c>
      <c r="S73" s="163">
        <v>280657878.65</v>
      </c>
      <c r="T73" s="9" t="s">
        <v>112</v>
      </c>
      <c r="U73" s="9" t="s">
        <v>103</v>
      </c>
      <c r="V73" s="9" t="s">
        <v>597</v>
      </c>
      <c r="W73" s="9" t="s">
        <v>583</v>
      </c>
      <c r="X73" s="9" t="s">
        <v>289</v>
      </c>
      <c r="Y73" s="9" t="s">
        <v>382</v>
      </c>
      <c r="Z73" s="9" t="s">
        <v>543</v>
      </c>
      <c r="AA73" s="8" t="s">
        <v>222</v>
      </c>
      <c r="AC73" s="58" t="s">
        <v>609</v>
      </c>
    </row>
    <row r="74" spans="1:29" s="8" customFormat="1" ht="34.5" customHeight="1">
      <c r="A74" s="18">
        <v>66</v>
      </c>
      <c r="B74" s="10" t="s">
        <v>382</v>
      </c>
      <c r="C74" s="11" t="s">
        <v>384</v>
      </c>
      <c r="D74" s="28" t="s">
        <v>437</v>
      </c>
      <c r="E74" s="11" t="s">
        <v>508</v>
      </c>
      <c r="F74" s="11" t="s">
        <v>392</v>
      </c>
      <c r="G74" s="56" t="s">
        <v>438</v>
      </c>
      <c r="H74" s="56" t="s">
        <v>494</v>
      </c>
      <c r="I74" s="9" t="s">
        <v>383</v>
      </c>
      <c r="J74" s="136">
        <v>73</v>
      </c>
      <c r="K74" s="26">
        <v>73000000</v>
      </c>
      <c r="L74" s="62">
        <v>2000</v>
      </c>
      <c r="M74" s="72">
        <f t="shared" si="1"/>
        <v>18.95734597156398</v>
      </c>
      <c r="N74" s="164">
        <v>2107179.05</v>
      </c>
      <c r="O74" s="164">
        <v>586005.48</v>
      </c>
      <c r="P74" s="163">
        <v>2693184.53</v>
      </c>
      <c r="Q74" s="163">
        <v>220710897.99</v>
      </c>
      <c r="R74" s="163">
        <v>61338583.77</v>
      </c>
      <c r="S74" s="163">
        <v>282049481.76</v>
      </c>
      <c r="T74" s="9" t="s">
        <v>112</v>
      </c>
      <c r="U74" s="9" t="s">
        <v>103</v>
      </c>
      <c r="V74" s="9" t="s">
        <v>597</v>
      </c>
      <c r="W74" s="9" t="s">
        <v>583</v>
      </c>
      <c r="X74" s="9" t="s">
        <v>289</v>
      </c>
      <c r="Y74" s="9" t="s">
        <v>382</v>
      </c>
      <c r="Z74" s="9" t="s">
        <v>543</v>
      </c>
      <c r="AA74" s="8" t="s">
        <v>222</v>
      </c>
      <c r="AC74" s="1" t="s">
        <v>610</v>
      </c>
    </row>
    <row r="75" spans="1:29" s="8" customFormat="1" ht="34.5" customHeight="1">
      <c r="A75" s="18">
        <v>67</v>
      </c>
      <c r="B75" s="10" t="s">
        <v>382</v>
      </c>
      <c r="C75" s="11" t="s">
        <v>384</v>
      </c>
      <c r="D75" s="70" t="s">
        <v>305</v>
      </c>
      <c r="E75" s="68" t="s">
        <v>308</v>
      </c>
      <c r="F75" s="11" t="s">
        <v>392</v>
      </c>
      <c r="G75" s="63" t="s">
        <v>306</v>
      </c>
      <c r="H75" s="63" t="s">
        <v>307</v>
      </c>
      <c r="I75" s="9" t="s">
        <v>383</v>
      </c>
      <c r="J75" s="62">
        <v>50</v>
      </c>
      <c r="K75" s="53">
        <v>50</v>
      </c>
      <c r="L75" s="62">
        <v>3000</v>
      </c>
      <c r="M75" s="72">
        <f t="shared" si="1"/>
        <v>28.436018957345972</v>
      </c>
      <c r="N75" s="164">
        <v>1128083.68</v>
      </c>
      <c r="O75" s="164" t="s">
        <v>751</v>
      </c>
      <c r="P75" s="163">
        <v>1128083.68</v>
      </c>
      <c r="Q75" s="163">
        <v>118215384.71</v>
      </c>
      <c r="R75" s="163" t="s">
        <v>751</v>
      </c>
      <c r="S75" s="163">
        <v>118215384.71</v>
      </c>
      <c r="T75" s="9" t="s">
        <v>112</v>
      </c>
      <c r="U75" s="9" t="s">
        <v>103</v>
      </c>
      <c r="V75" s="9" t="s">
        <v>597</v>
      </c>
      <c r="W75" s="9" t="s">
        <v>583</v>
      </c>
      <c r="X75" s="9" t="s">
        <v>289</v>
      </c>
      <c r="Y75" s="9" t="s">
        <v>382</v>
      </c>
      <c r="Z75" s="9" t="s">
        <v>543</v>
      </c>
      <c r="AA75" s="8" t="s">
        <v>222</v>
      </c>
      <c r="AC75" s="1" t="s">
        <v>610</v>
      </c>
    </row>
    <row r="76" spans="1:29" s="8" customFormat="1" ht="34.5" customHeight="1">
      <c r="A76" s="18">
        <v>68</v>
      </c>
      <c r="B76" s="10" t="s">
        <v>382</v>
      </c>
      <c r="C76" s="11" t="s">
        <v>384</v>
      </c>
      <c r="D76" s="70">
        <v>3160</v>
      </c>
      <c r="E76" s="68" t="s">
        <v>308</v>
      </c>
      <c r="F76" s="11" t="s">
        <v>392</v>
      </c>
      <c r="G76" s="63" t="s">
        <v>754</v>
      </c>
      <c r="H76" s="63" t="s">
        <v>755</v>
      </c>
      <c r="I76" s="9" t="s">
        <v>388</v>
      </c>
      <c r="J76" s="62">
        <v>64.98</v>
      </c>
      <c r="K76" s="53"/>
      <c r="L76" s="62"/>
      <c r="M76" s="72"/>
      <c r="N76" s="164">
        <v>373335.25</v>
      </c>
      <c r="O76" s="164">
        <v>238442.87</v>
      </c>
      <c r="P76" s="163">
        <v>611778.12</v>
      </c>
      <c r="Q76" s="163">
        <v>39127843.15</v>
      </c>
      <c r="R76" s="163">
        <v>24719080.7</v>
      </c>
      <c r="S76" s="163">
        <v>63846923.85</v>
      </c>
      <c r="T76" s="9" t="s">
        <v>112</v>
      </c>
      <c r="U76" s="9" t="s">
        <v>103</v>
      </c>
      <c r="V76" s="9"/>
      <c r="W76" s="9"/>
      <c r="X76" s="9"/>
      <c r="Y76" s="9"/>
      <c r="Z76" s="9"/>
      <c r="AA76" s="8" t="s">
        <v>222</v>
      </c>
      <c r="AC76" s="1"/>
    </row>
    <row r="77" spans="1:29" s="8" customFormat="1" ht="34.5" customHeight="1">
      <c r="A77" s="18">
        <v>69</v>
      </c>
      <c r="B77" s="10" t="s">
        <v>382</v>
      </c>
      <c r="C77" s="10" t="s">
        <v>384</v>
      </c>
      <c r="D77" s="36"/>
      <c r="E77" s="11" t="s">
        <v>513</v>
      </c>
      <c r="F77" s="11" t="s">
        <v>440</v>
      </c>
      <c r="G77" s="56"/>
      <c r="H77" s="56"/>
      <c r="I77" s="12"/>
      <c r="J77" s="27"/>
      <c r="K77" s="27"/>
      <c r="L77" s="72">
        <v>1</v>
      </c>
      <c r="M77" s="72">
        <f t="shared" si="1"/>
        <v>0.009478672985781991</v>
      </c>
      <c r="N77" s="72"/>
      <c r="O77" s="72"/>
      <c r="P77" s="72"/>
      <c r="Q77" s="72"/>
      <c r="R77" s="72"/>
      <c r="S77" s="72"/>
      <c r="T77" s="9" t="s">
        <v>112</v>
      </c>
      <c r="U77" s="9" t="s">
        <v>103</v>
      </c>
      <c r="V77" s="9" t="s">
        <v>791</v>
      </c>
      <c r="W77" s="9" t="s">
        <v>584</v>
      </c>
      <c r="X77" s="9" t="s">
        <v>288</v>
      </c>
      <c r="Y77" s="9" t="s">
        <v>382</v>
      </c>
      <c r="Z77" s="9" t="s">
        <v>543</v>
      </c>
      <c r="AA77" s="8" t="s">
        <v>222</v>
      </c>
      <c r="AC77" s="58"/>
    </row>
    <row r="78" spans="1:28" ht="48.75" customHeight="1">
      <c r="A78" s="18">
        <v>70</v>
      </c>
      <c r="B78" s="10" t="s">
        <v>382</v>
      </c>
      <c r="C78" s="10" t="s">
        <v>384</v>
      </c>
      <c r="D78" s="28"/>
      <c r="E78" s="11" t="s">
        <v>7</v>
      </c>
      <c r="F78" s="11" t="s">
        <v>169</v>
      </c>
      <c r="G78" s="63"/>
      <c r="H78" s="63"/>
      <c r="I78" s="9"/>
      <c r="J78" s="62"/>
      <c r="K78" s="53"/>
      <c r="L78" s="72">
        <v>84</v>
      </c>
      <c r="M78" s="72">
        <f t="shared" si="1"/>
        <v>0.7962085308056872</v>
      </c>
      <c r="N78" s="72"/>
      <c r="O78" s="72"/>
      <c r="P78" s="72"/>
      <c r="Q78" s="72"/>
      <c r="R78" s="72"/>
      <c r="S78" s="72"/>
      <c r="T78" s="9" t="s">
        <v>112</v>
      </c>
      <c r="U78" s="9" t="s">
        <v>103</v>
      </c>
      <c r="V78" s="168" t="s">
        <v>607</v>
      </c>
      <c r="W78" s="9" t="s">
        <v>585</v>
      </c>
      <c r="X78" s="9" t="s">
        <v>288</v>
      </c>
      <c r="Y78" s="9" t="s">
        <v>382</v>
      </c>
      <c r="Z78" s="9" t="s">
        <v>543</v>
      </c>
      <c r="AA78" s="8" t="s">
        <v>222</v>
      </c>
      <c r="AB78" s="8"/>
    </row>
    <row r="79" spans="1:28" ht="48.75" customHeight="1">
      <c r="A79" s="18">
        <v>71</v>
      </c>
      <c r="B79" s="10" t="s">
        <v>382</v>
      </c>
      <c r="C79" s="11" t="s">
        <v>384</v>
      </c>
      <c r="D79" s="28">
        <v>2975</v>
      </c>
      <c r="E79" s="11" t="s">
        <v>498</v>
      </c>
      <c r="F79" s="11" t="s">
        <v>423</v>
      </c>
      <c r="G79" s="56" t="s">
        <v>429</v>
      </c>
      <c r="H79" s="56" t="s">
        <v>427</v>
      </c>
      <c r="I79" s="9" t="s">
        <v>383</v>
      </c>
      <c r="J79" s="13">
        <v>25.1</v>
      </c>
      <c r="K79" s="53"/>
      <c r="L79" s="72"/>
      <c r="M79" s="72"/>
      <c r="N79" s="164">
        <v>296991.67000000004</v>
      </c>
      <c r="O79" s="164">
        <v>263619.58</v>
      </c>
      <c r="P79" s="163">
        <v>560611.25</v>
      </c>
      <c r="Q79" s="163">
        <v>31110979.14</v>
      </c>
      <c r="R79" s="163">
        <v>27531001.62</v>
      </c>
      <c r="S79" s="163">
        <v>58641980.76</v>
      </c>
      <c r="T79" s="9" t="s">
        <v>112</v>
      </c>
      <c r="U79" s="9" t="s">
        <v>103</v>
      </c>
      <c r="V79" s="9" t="s">
        <v>607</v>
      </c>
      <c r="W79" s="9"/>
      <c r="X79" s="9"/>
      <c r="Y79" s="9"/>
      <c r="Z79" s="9"/>
      <c r="AA79" s="8" t="s">
        <v>222</v>
      </c>
      <c r="AB79" s="8"/>
    </row>
    <row r="80" spans="1:29" ht="33" customHeight="1">
      <c r="A80" s="18">
        <v>72</v>
      </c>
      <c r="B80" s="10" t="s">
        <v>382</v>
      </c>
      <c r="C80" s="11" t="s">
        <v>384</v>
      </c>
      <c r="D80" s="28">
        <v>2976</v>
      </c>
      <c r="E80" s="11" t="s">
        <v>498</v>
      </c>
      <c r="F80" s="11" t="s">
        <v>423</v>
      </c>
      <c r="G80" s="56" t="s">
        <v>429</v>
      </c>
      <c r="H80" s="56" t="s">
        <v>427</v>
      </c>
      <c r="I80" s="9" t="s">
        <v>388</v>
      </c>
      <c r="J80" s="13">
        <v>48.35</v>
      </c>
      <c r="K80" s="43">
        <v>68</v>
      </c>
      <c r="L80" s="62">
        <v>4405</v>
      </c>
      <c r="M80" s="72">
        <f t="shared" si="1"/>
        <v>41.75355450236967</v>
      </c>
      <c r="N80" s="164">
        <v>474938.01</v>
      </c>
      <c r="O80" s="164">
        <v>1209669.34</v>
      </c>
      <c r="P80" s="163">
        <v>1684607.35</v>
      </c>
      <c r="Q80" s="163">
        <v>49699352.1</v>
      </c>
      <c r="R80" s="163">
        <v>126336930.09</v>
      </c>
      <c r="S80" s="163">
        <v>176036282.19</v>
      </c>
      <c r="T80" s="9" t="s">
        <v>112</v>
      </c>
      <c r="U80" s="9" t="s">
        <v>103</v>
      </c>
      <c r="V80" s="9" t="s">
        <v>597</v>
      </c>
      <c r="W80" s="9" t="s">
        <v>583</v>
      </c>
      <c r="X80" s="9" t="s">
        <v>289</v>
      </c>
      <c r="Y80" s="9" t="s">
        <v>382</v>
      </c>
      <c r="Z80" s="9" t="s">
        <v>543</v>
      </c>
      <c r="AA80" s="8" t="s">
        <v>222</v>
      </c>
      <c r="AB80" s="8"/>
      <c r="AC80" s="1" t="s">
        <v>610</v>
      </c>
    </row>
    <row r="81" spans="1:28" ht="40.5" customHeight="1">
      <c r="A81" s="18">
        <v>73</v>
      </c>
      <c r="B81" s="10" t="s">
        <v>382</v>
      </c>
      <c r="C81" s="11" t="s">
        <v>384</v>
      </c>
      <c r="D81" s="28"/>
      <c r="E81" s="11" t="s">
        <v>557</v>
      </c>
      <c r="F81" s="11" t="s">
        <v>51</v>
      </c>
      <c r="G81" s="63"/>
      <c r="H81" s="63"/>
      <c r="I81" s="54"/>
      <c r="J81" s="125"/>
      <c r="K81" s="26"/>
      <c r="L81" s="72">
        <v>150</v>
      </c>
      <c r="M81" s="72">
        <f t="shared" si="1"/>
        <v>1.4218009478672986</v>
      </c>
      <c r="N81" s="72"/>
      <c r="O81" s="72"/>
      <c r="P81" s="72"/>
      <c r="Q81" s="72"/>
      <c r="R81" s="72"/>
      <c r="S81" s="72"/>
      <c r="T81" s="9" t="s">
        <v>112</v>
      </c>
      <c r="U81" s="9" t="s">
        <v>103</v>
      </c>
      <c r="V81" s="9" t="s">
        <v>791</v>
      </c>
      <c r="W81" s="9" t="s">
        <v>585</v>
      </c>
      <c r="X81" s="9" t="s">
        <v>288</v>
      </c>
      <c r="Y81" s="9" t="s">
        <v>382</v>
      </c>
      <c r="Z81" s="9" t="s">
        <v>543</v>
      </c>
      <c r="AA81" s="8" t="s">
        <v>222</v>
      </c>
      <c r="AB81" s="8"/>
    </row>
    <row r="82" spans="1:28" ht="34.5" customHeight="1">
      <c r="A82" s="18">
        <v>74</v>
      </c>
      <c r="B82" s="10" t="s">
        <v>382</v>
      </c>
      <c r="C82" s="11" t="s">
        <v>384</v>
      </c>
      <c r="D82" s="28"/>
      <c r="E82" s="11" t="s">
        <v>559</v>
      </c>
      <c r="F82" s="11" t="s">
        <v>51</v>
      </c>
      <c r="G82" s="63"/>
      <c r="H82" s="63"/>
      <c r="I82" s="54"/>
      <c r="J82" s="125"/>
      <c r="K82" s="26"/>
      <c r="L82" s="72">
        <v>3400</v>
      </c>
      <c r="M82" s="72">
        <f t="shared" si="1"/>
        <v>32.22748815165877</v>
      </c>
      <c r="N82" s="72"/>
      <c r="O82" s="72"/>
      <c r="P82" s="72"/>
      <c r="Q82" s="72"/>
      <c r="R82" s="72"/>
      <c r="S82" s="72"/>
      <c r="T82" s="9" t="s">
        <v>112</v>
      </c>
      <c r="U82" s="9" t="s">
        <v>103</v>
      </c>
      <c r="V82" s="9" t="s">
        <v>791</v>
      </c>
      <c r="W82" s="9" t="s">
        <v>585</v>
      </c>
      <c r="X82" s="9" t="s">
        <v>288</v>
      </c>
      <c r="Y82" s="9" t="s">
        <v>382</v>
      </c>
      <c r="Z82" s="9" t="s">
        <v>543</v>
      </c>
      <c r="AA82" s="8" t="s">
        <v>222</v>
      </c>
      <c r="AB82" s="8"/>
    </row>
    <row r="83" spans="1:28" ht="34.5" customHeight="1">
      <c r="A83" s="18">
        <v>75</v>
      </c>
      <c r="B83" s="10" t="s">
        <v>382</v>
      </c>
      <c r="C83" s="11" t="s">
        <v>384</v>
      </c>
      <c r="D83" s="28"/>
      <c r="E83" s="11" t="s">
        <v>558</v>
      </c>
      <c r="F83" s="11" t="s">
        <v>51</v>
      </c>
      <c r="G83" s="63"/>
      <c r="H83" s="63"/>
      <c r="I83" s="54"/>
      <c r="J83" s="125"/>
      <c r="K83" s="26"/>
      <c r="L83" s="72">
        <v>2500</v>
      </c>
      <c r="M83" s="72">
        <f t="shared" si="1"/>
        <v>23.696682464454977</v>
      </c>
      <c r="N83" s="72"/>
      <c r="O83" s="72"/>
      <c r="P83" s="72"/>
      <c r="Q83" s="72"/>
      <c r="R83" s="72"/>
      <c r="S83" s="72"/>
      <c r="T83" s="9" t="s">
        <v>112</v>
      </c>
      <c r="U83" s="9" t="s">
        <v>103</v>
      </c>
      <c r="V83" s="9" t="s">
        <v>791</v>
      </c>
      <c r="W83" s="9" t="s">
        <v>585</v>
      </c>
      <c r="X83" s="9" t="s">
        <v>288</v>
      </c>
      <c r="Y83" s="9" t="s">
        <v>382</v>
      </c>
      <c r="Z83" s="9" t="s">
        <v>543</v>
      </c>
      <c r="AA83" s="8" t="s">
        <v>222</v>
      </c>
      <c r="AB83" s="8"/>
    </row>
    <row r="84" spans="1:28" ht="36" customHeight="1">
      <c r="A84" s="18">
        <v>76</v>
      </c>
      <c r="B84" s="10" t="s">
        <v>382</v>
      </c>
      <c r="C84" s="11" t="s">
        <v>384</v>
      </c>
      <c r="D84" s="70"/>
      <c r="E84" s="68" t="s">
        <v>316</v>
      </c>
      <c r="F84" s="11" t="s">
        <v>51</v>
      </c>
      <c r="G84" s="63"/>
      <c r="H84" s="63"/>
      <c r="I84" s="130"/>
      <c r="J84" s="62"/>
      <c r="K84" s="13"/>
      <c r="L84" s="72">
        <v>200</v>
      </c>
      <c r="M84" s="72">
        <f t="shared" si="1"/>
        <v>1.8957345971563981</v>
      </c>
      <c r="N84" s="72"/>
      <c r="O84" s="72"/>
      <c r="P84" s="72"/>
      <c r="Q84" s="72"/>
      <c r="R84" s="72"/>
      <c r="S84" s="72"/>
      <c r="T84" s="9" t="s">
        <v>112</v>
      </c>
      <c r="U84" s="9" t="s">
        <v>103</v>
      </c>
      <c r="V84" s="9" t="s">
        <v>791</v>
      </c>
      <c r="W84" s="9" t="s">
        <v>585</v>
      </c>
      <c r="X84" s="9" t="s">
        <v>288</v>
      </c>
      <c r="Y84" s="9" t="s">
        <v>382</v>
      </c>
      <c r="Z84" s="9" t="s">
        <v>543</v>
      </c>
      <c r="AA84" s="8" t="s">
        <v>222</v>
      </c>
      <c r="AB84" s="8"/>
    </row>
    <row r="85" spans="1:28" ht="36" customHeight="1">
      <c r="A85" s="18">
        <v>77</v>
      </c>
      <c r="B85" s="10" t="s">
        <v>382</v>
      </c>
      <c r="C85" s="11" t="s">
        <v>384</v>
      </c>
      <c r="D85" s="70"/>
      <c r="E85" s="68" t="s">
        <v>317</v>
      </c>
      <c r="F85" s="11" t="s">
        <v>51</v>
      </c>
      <c r="G85" s="63"/>
      <c r="H85" s="63"/>
      <c r="I85" s="130"/>
      <c r="J85" s="62"/>
      <c r="K85" s="13"/>
      <c r="L85" s="72">
        <v>200</v>
      </c>
      <c r="M85" s="72">
        <f t="shared" si="1"/>
        <v>1.8957345971563981</v>
      </c>
      <c r="N85" s="72"/>
      <c r="O85" s="72"/>
      <c r="P85" s="72"/>
      <c r="Q85" s="72"/>
      <c r="R85" s="72"/>
      <c r="S85" s="72"/>
      <c r="T85" s="9" t="s">
        <v>112</v>
      </c>
      <c r="U85" s="9" t="s">
        <v>103</v>
      </c>
      <c r="V85" s="9" t="s">
        <v>791</v>
      </c>
      <c r="W85" s="9" t="s">
        <v>585</v>
      </c>
      <c r="X85" s="9" t="s">
        <v>288</v>
      </c>
      <c r="Y85" s="9" t="s">
        <v>382</v>
      </c>
      <c r="Z85" s="9" t="s">
        <v>543</v>
      </c>
      <c r="AA85" s="8" t="s">
        <v>222</v>
      </c>
      <c r="AB85" s="8"/>
    </row>
    <row r="86" spans="1:28" ht="36" customHeight="1">
      <c r="A86" s="18">
        <v>78</v>
      </c>
      <c r="B86" s="10" t="s">
        <v>382</v>
      </c>
      <c r="C86" s="11" t="s">
        <v>384</v>
      </c>
      <c r="D86" s="70" t="s">
        <v>341</v>
      </c>
      <c r="E86" s="68" t="s">
        <v>247</v>
      </c>
      <c r="F86" s="11" t="s">
        <v>52</v>
      </c>
      <c r="G86" s="63" t="s">
        <v>342</v>
      </c>
      <c r="H86" s="63" t="s">
        <v>343</v>
      </c>
      <c r="I86" s="9" t="s">
        <v>388</v>
      </c>
      <c r="J86" s="62">
        <v>29.27</v>
      </c>
      <c r="K86" s="13">
        <v>41.17</v>
      </c>
      <c r="L86" s="72">
        <v>413</v>
      </c>
      <c r="M86" s="72">
        <f t="shared" si="1"/>
        <v>3.914691943127962</v>
      </c>
      <c r="N86" s="72"/>
      <c r="O86" s="72"/>
      <c r="P86" s="72"/>
      <c r="Q86" s="72"/>
      <c r="R86" s="72"/>
      <c r="S86" s="72"/>
      <c r="T86" s="9" t="s">
        <v>112</v>
      </c>
      <c r="U86" s="9" t="s">
        <v>103</v>
      </c>
      <c r="V86" s="9" t="s">
        <v>791</v>
      </c>
      <c r="W86" s="9" t="s">
        <v>587</v>
      </c>
      <c r="X86" s="9" t="s">
        <v>288</v>
      </c>
      <c r="Y86" s="9" t="s">
        <v>382</v>
      </c>
      <c r="Z86" s="9" t="s">
        <v>543</v>
      </c>
      <c r="AA86" s="8" t="s">
        <v>222</v>
      </c>
      <c r="AB86" s="8" t="s">
        <v>273</v>
      </c>
    </row>
    <row r="87" spans="1:28" ht="48.75" customHeight="1">
      <c r="A87" s="18">
        <v>79</v>
      </c>
      <c r="B87" s="10" t="s">
        <v>382</v>
      </c>
      <c r="C87" s="11" t="s">
        <v>384</v>
      </c>
      <c r="D87" s="70"/>
      <c r="E87" s="68" t="s">
        <v>333</v>
      </c>
      <c r="F87" s="11" t="s">
        <v>80</v>
      </c>
      <c r="G87" s="63"/>
      <c r="H87" s="63"/>
      <c r="I87" s="9"/>
      <c r="J87" s="62"/>
      <c r="K87" s="13"/>
      <c r="L87" s="62">
        <v>10.55</v>
      </c>
      <c r="M87" s="72">
        <f t="shared" si="1"/>
        <v>0.1</v>
      </c>
      <c r="N87" s="72"/>
      <c r="O87" s="72"/>
      <c r="P87" s="72"/>
      <c r="Q87" s="72"/>
      <c r="R87" s="72"/>
      <c r="S87" s="72"/>
      <c r="T87" s="9" t="s">
        <v>112</v>
      </c>
      <c r="U87" s="9" t="s">
        <v>103</v>
      </c>
      <c r="V87" s="9" t="s">
        <v>597</v>
      </c>
      <c r="W87" s="9" t="s">
        <v>583</v>
      </c>
      <c r="X87" s="9" t="s">
        <v>289</v>
      </c>
      <c r="Y87" s="9" t="s">
        <v>382</v>
      </c>
      <c r="Z87" s="9" t="s">
        <v>543</v>
      </c>
      <c r="AA87" s="8" t="s">
        <v>222</v>
      </c>
      <c r="AB87" s="8" t="s">
        <v>334</v>
      </c>
    </row>
    <row r="88" spans="1:28" ht="48.75" customHeight="1">
      <c r="A88" s="18">
        <v>80</v>
      </c>
      <c r="B88" s="10" t="s">
        <v>382</v>
      </c>
      <c r="C88" s="11" t="s">
        <v>384</v>
      </c>
      <c r="D88" s="70"/>
      <c r="E88" s="11" t="s">
        <v>290</v>
      </c>
      <c r="F88" s="11" t="s">
        <v>392</v>
      </c>
      <c r="G88" s="63"/>
      <c r="H88" s="63"/>
      <c r="I88" s="9"/>
      <c r="J88" s="62"/>
      <c r="K88" s="13"/>
      <c r="L88" s="62">
        <v>200</v>
      </c>
      <c r="M88" s="72">
        <f t="shared" si="1"/>
        <v>1.8957345971563981</v>
      </c>
      <c r="N88" s="72"/>
      <c r="O88" s="72"/>
      <c r="P88" s="72"/>
      <c r="Q88" s="72"/>
      <c r="R88" s="72"/>
      <c r="S88" s="72"/>
      <c r="T88" s="9" t="s">
        <v>112</v>
      </c>
      <c r="U88" s="9" t="s">
        <v>103</v>
      </c>
      <c r="V88" s="9" t="s">
        <v>597</v>
      </c>
      <c r="W88" s="9" t="s">
        <v>583</v>
      </c>
      <c r="X88" s="9" t="s">
        <v>289</v>
      </c>
      <c r="Y88" s="9" t="s">
        <v>382</v>
      </c>
      <c r="Z88" s="9" t="s">
        <v>543</v>
      </c>
      <c r="AA88" s="8" t="s">
        <v>222</v>
      </c>
      <c r="AB88" s="8"/>
    </row>
    <row r="89" spans="1:28" ht="48.75" customHeight="1">
      <c r="A89" s="18">
        <v>81</v>
      </c>
      <c r="B89" s="10" t="s">
        <v>382</v>
      </c>
      <c r="C89" s="11" t="s">
        <v>384</v>
      </c>
      <c r="D89" s="70"/>
      <c r="E89" s="11" t="s">
        <v>292</v>
      </c>
      <c r="F89" s="11" t="s">
        <v>392</v>
      </c>
      <c r="G89" s="63"/>
      <c r="H89" s="63"/>
      <c r="I89" s="9"/>
      <c r="J89" s="62"/>
      <c r="K89" s="13"/>
      <c r="L89" s="62">
        <v>500</v>
      </c>
      <c r="M89" s="72">
        <f t="shared" si="1"/>
        <v>4.739336492890995</v>
      </c>
      <c r="N89" s="72"/>
      <c r="O89" s="72"/>
      <c r="P89" s="72"/>
      <c r="Q89" s="72"/>
      <c r="R89" s="72"/>
      <c r="S89" s="72"/>
      <c r="T89" s="9" t="s">
        <v>112</v>
      </c>
      <c r="U89" s="9" t="s">
        <v>103</v>
      </c>
      <c r="V89" s="9" t="s">
        <v>597</v>
      </c>
      <c r="W89" s="9" t="s">
        <v>583</v>
      </c>
      <c r="X89" s="9" t="s">
        <v>289</v>
      </c>
      <c r="Y89" s="9" t="s">
        <v>382</v>
      </c>
      <c r="Z89" s="9" t="s">
        <v>543</v>
      </c>
      <c r="AA89" s="8" t="s">
        <v>222</v>
      </c>
      <c r="AB89" s="8"/>
    </row>
    <row r="90" spans="1:28" ht="48.75" customHeight="1">
      <c r="A90" s="18">
        <v>82</v>
      </c>
      <c r="B90" s="10" t="s">
        <v>382</v>
      </c>
      <c r="C90" s="11" t="s">
        <v>384</v>
      </c>
      <c r="D90" s="70"/>
      <c r="E90" s="11" t="s">
        <v>298</v>
      </c>
      <c r="F90" s="11" t="s">
        <v>423</v>
      </c>
      <c r="G90" s="63"/>
      <c r="H90" s="63"/>
      <c r="I90" s="9"/>
      <c r="J90" s="62"/>
      <c r="K90" s="13"/>
      <c r="L90" s="62">
        <v>7344</v>
      </c>
      <c r="M90" s="72">
        <f t="shared" si="1"/>
        <v>69.61137440758294</v>
      </c>
      <c r="N90" s="72"/>
      <c r="O90" s="72"/>
      <c r="P90" s="72"/>
      <c r="Q90" s="72"/>
      <c r="R90" s="72"/>
      <c r="S90" s="72"/>
      <c r="T90" s="9" t="s">
        <v>112</v>
      </c>
      <c r="U90" s="9" t="s">
        <v>103</v>
      </c>
      <c r="V90" s="9" t="s">
        <v>597</v>
      </c>
      <c r="W90" s="9" t="s">
        <v>583</v>
      </c>
      <c r="X90" s="9" t="s">
        <v>289</v>
      </c>
      <c r="Y90" s="9" t="s">
        <v>382</v>
      </c>
      <c r="Z90" s="9" t="s">
        <v>543</v>
      </c>
      <c r="AA90" s="8" t="s">
        <v>222</v>
      </c>
      <c r="AB90" s="8" t="s">
        <v>274</v>
      </c>
    </row>
    <row r="91" spans="1:28" ht="48.75" customHeight="1">
      <c r="A91" s="18">
        <v>83</v>
      </c>
      <c r="B91" s="10" t="s">
        <v>382</v>
      </c>
      <c r="C91" s="11" t="s">
        <v>384</v>
      </c>
      <c r="D91" s="70"/>
      <c r="E91" s="11" t="s">
        <v>631</v>
      </c>
      <c r="F91" s="11" t="s">
        <v>129</v>
      </c>
      <c r="G91" s="63"/>
      <c r="H91" s="63"/>
      <c r="I91" s="9"/>
      <c r="J91" s="62"/>
      <c r="K91" s="13"/>
      <c r="L91" s="62">
        <v>300</v>
      </c>
      <c r="M91" s="72">
        <f t="shared" si="1"/>
        <v>2.843601895734597</v>
      </c>
      <c r="N91" s="72"/>
      <c r="O91" s="72"/>
      <c r="P91" s="72"/>
      <c r="Q91" s="72"/>
      <c r="R91" s="72"/>
      <c r="S91" s="72"/>
      <c r="T91" s="9" t="s">
        <v>112</v>
      </c>
      <c r="U91" s="9" t="s">
        <v>103</v>
      </c>
      <c r="V91" s="9" t="s">
        <v>791</v>
      </c>
      <c r="W91" s="9" t="s">
        <v>585</v>
      </c>
      <c r="X91" s="9"/>
      <c r="Y91" s="9" t="s">
        <v>382</v>
      </c>
      <c r="Z91" s="9" t="s">
        <v>543</v>
      </c>
      <c r="AA91" s="8" t="s">
        <v>222</v>
      </c>
      <c r="AB91" s="8"/>
    </row>
    <row r="92" spans="1:28" ht="48.75" customHeight="1">
      <c r="A92" s="18">
        <v>84</v>
      </c>
      <c r="B92" s="10" t="s">
        <v>382</v>
      </c>
      <c r="C92" s="11" t="s">
        <v>384</v>
      </c>
      <c r="D92" s="70"/>
      <c r="E92" s="11" t="s">
        <v>632</v>
      </c>
      <c r="F92" s="11" t="s">
        <v>129</v>
      </c>
      <c r="G92" s="63"/>
      <c r="H92" s="63"/>
      <c r="I92" s="9"/>
      <c r="J92" s="62"/>
      <c r="K92" s="13"/>
      <c r="L92" s="62">
        <v>5000</v>
      </c>
      <c r="M92" s="72">
        <f t="shared" si="1"/>
        <v>47.39336492890995</v>
      </c>
      <c r="N92" s="72"/>
      <c r="O92" s="72"/>
      <c r="P92" s="72"/>
      <c r="Q92" s="72"/>
      <c r="R92" s="72"/>
      <c r="S92" s="72"/>
      <c r="T92" s="9" t="s">
        <v>112</v>
      </c>
      <c r="U92" s="9" t="s">
        <v>103</v>
      </c>
      <c r="V92" s="9" t="s">
        <v>791</v>
      </c>
      <c r="W92" s="9" t="s">
        <v>585</v>
      </c>
      <c r="X92" s="9"/>
      <c r="Y92" s="9" t="s">
        <v>382</v>
      </c>
      <c r="Z92" s="9" t="s">
        <v>543</v>
      </c>
      <c r="AA92" s="8" t="s">
        <v>222</v>
      </c>
      <c r="AB92" s="8"/>
    </row>
    <row r="93" spans="1:28" ht="48.75" customHeight="1">
      <c r="A93" s="18">
        <v>85</v>
      </c>
      <c r="B93" s="10" t="s">
        <v>382</v>
      </c>
      <c r="C93" s="11" t="s">
        <v>381</v>
      </c>
      <c r="D93" s="28" t="s">
        <v>801</v>
      </c>
      <c r="E93" s="165" t="s">
        <v>752</v>
      </c>
      <c r="F93" s="11" t="s">
        <v>392</v>
      </c>
      <c r="G93" s="63" t="s">
        <v>753</v>
      </c>
      <c r="H93" s="63" t="s">
        <v>139</v>
      </c>
      <c r="I93" s="9" t="s">
        <v>383</v>
      </c>
      <c r="J93" s="62">
        <v>1</v>
      </c>
      <c r="K93" s="13"/>
      <c r="L93" s="62"/>
      <c r="M93" s="72"/>
      <c r="N93" s="164">
        <v>63155</v>
      </c>
      <c r="O93" s="164" t="s">
        <v>751</v>
      </c>
      <c r="P93" s="163">
        <v>63155</v>
      </c>
      <c r="Q93" s="163">
        <v>6615998</v>
      </c>
      <c r="R93" s="163" t="s">
        <v>751</v>
      </c>
      <c r="S93" s="163">
        <v>6615998</v>
      </c>
      <c r="T93" s="9" t="s">
        <v>112</v>
      </c>
      <c r="U93" s="9" t="s">
        <v>103</v>
      </c>
      <c r="V93" s="9"/>
      <c r="W93" s="9"/>
      <c r="X93" s="9"/>
      <c r="Y93" s="9"/>
      <c r="Z93" s="9"/>
      <c r="AA93" s="8" t="s">
        <v>222</v>
      </c>
      <c r="AB93" s="8"/>
    </row>
    <row r="94" spans="1:29" ht="36" customHeight="1">
      <c r="A94" s="18">
        <v>86</v>
      </c>
      <c r="B94" s="10" t="s">
        <v>163</v>
      </c>
      <c r="C94" s="11" t="s">
        <v>384</v>
      </c>
      <c r="D94" s="28" t="s">
        <v>220</v>
      </c>
      <c r="E94" s="11" t="s">
        <v>635</v>
      </c>
      <c r="F94" s="11" t="s">
        <v>395</v>
      </c>
      <c r="G94" s="63" t="s">
        <v>208</v>
      </c>
      <c r="H94" s="63" t="s">
        <v>208</v>
      </c>
      <c r="I94" s="9" t="s">
        <v>383</v>
      </c>
      <c r="J94" s="62">
        <v>500</v>
      </c>
      <c r="K94" s="16"/>
      <c r="L94" s="62">
        <v>105500</v>
      </c>
      <c r="M94" s="72">
        <f t="shared" si="1"/>
        <v>1000</v>
      </c>
      <c r="N94" s="72"/>
      <c r="O94" s="72"/>
      <c r="P94" s="72"/>
      <c r="Q94" s="72"/>
      <c r="R94" s="72"/>
      <c r="S94" s="72"/>
      <c r="T94" s="9" t="s">
        <v>53</v>
      </c>
      <c r="U94" s="9" t="s">
        <v>55</v>
      </c>
      <c r="V94" s="9" t="s">
        <v>607</v>
      </c>
      <c r="W94" s="9" t="s">
        <v>584</v>
      </c>
      <c r="X94" s="9" t="s">
        <v>288</v>
      </c>
      <c r="Y94" s="9" t="s">
        <v>53</v>
      </c>
      <c r="Z94" s="9" t="s">
        <v>53</v>
      </c>
      <c r="AA94" s="8" t="s">
        <v>222</v>
      </c>
      <c r="AB94" s="8"/>
      <c r="AC94" s="1" t="s">
        <v>610</v>
      </c>
    </row>
    <row r="95" spans="1:28" ht="36" customHeight="1">
      <c r="A95" s="18">
        <v>87</v>
      </c>
      <c r="B95" s="10" t="s">
        <v>163</v>
      </c>
      <c r="C95" s="11" t="s">
        <v>384</v>
      </c>
      <c r="D95" s="28"/>
      <c r="E95" s="11" t="s">
        <v>279</v>
      </c>
      <c r="F95" s="11" t="s">
        <v>395</v>
      </c>
      <c r="G95" s="63"/>
      <c r="H95" s="63"/>
      <c r="I95" s="9"/>
      <c r="J95" s="62"/>
      <c r="K95" s="16"/>
      <c r="L95" s="62">
        <v>79125</v>
      </c>
      <c r="M95" s="72">
        <f t="shared" si="1"/>
        <v>750</v>
      </c>
      <c r="N95" s="72"/>
      <c r="O95" s="72"/>
      <c r="P95" s="72"/>
      <c r="Q95" s="72"/>
      <c r="R95" s="72"/>
      <c r="S95" s="72"/>
      <c r="T95" s="9" t="s">
        <v>53</v>
      </c>
      <c r="U95" s="9" t="s">
        <v>55</v>
      </c>
      <c r="V95" s="9" t="s">
        <v>607</v>
      </c>
      <c r="W95" s="9" t="s">
        <v>584</v>
      </c>
      <c r="X95" s="9" t="s">
        <v>288</v>
      </c>
      <c r="Y95" s="9"/>
      <c r="Z95" s="9" t="s">
        <v>53</v>
      </c>
      <c r="AA95" s="8" t="s">
        <v>222</v>
      </c>
      <c r="AB95" s="8"/>
    </row>
    <row r="96" spans="1:28" ht="36" customHeight="1">
      <c r="A96" s="18">
        <v>88</v>
      </c>
      <c r="B96" s="10" t="s">
        <v>150</v>
      </c>
      <c r="C96" s="10" t="s">
        <v>384</v>
      </c>
      <c r="D96" s="28"/>
      <c r="E96" s="11" t="s">
        <v>545</v>
      </c>
      <c r="F96" s="11" t="s">
        <v>621</v>
      </c>
      <c r="G96" s="63"/>
      <c r="H96" s="63"/>
      <c r="I96" s="9"/>
      <c r="J96" s="62"/>
      <c r="K96" s="53"/>
      <c r="L96" s="72">
        <v>1400</v>
      </c>
      <c r="M96" s="72">
        <f t="shared" si="1"/>
        <v>13.270142180094787</v>
      </c>
      <c r="N96" s="72"/>
      <c r="O96" s="72"/>
      <c r="P96" s="72"/>
      <c r="Q96" s="72"/>
      <c r="R96" s="72"/>
      <c r="S96" s="72"/>
      <c r="T96" s="9" t="s">
        <v>112</v>
      </c>
      <c r="U96" s="9" t="s">
        <v>103</v>
      </c>
      <c r="V96" s="9" t="s">
        <v>791</v>
      </c>
      <c r="W96" s="9" t="s">
        <v>584</v>
      </c>
      <c r="X96" s="9" t="s">
        <v>288</v>
      </c>
      <c r="Y96" s="9" t="s">
        <v>150</v>
      </c>
      <c r="Z96" s="9" t="s">
        <v>544</v>
      </c>
      <c r="AA96" s="8" t="s">
        <v>222</v>
      </c>
      <c r="AB96" s="8"/>
    </row>
    <row r="97" spans="1:28" ht="33.75" customHeight="1">
      <c r="A97" s="18">
        <v>89</v>
      </c>
      <c r="B97" s="10" t="s">
        <v>150</v>
      </c>
      <c r="C97" s="10" t="s">
        <v>384</v>
      </c>
      <c r="D97" s="28"/>
      <c r="E97" s="10" t="s">
        <v>562</v>
      </c>
      <c r="F97" s="11" t="s">
        <v>129</v>
      </c>
      <c r="G97" s="63"/>
      <c r="H97" s="63"/>
      <c r="I97" s="9"/>
      <c r="J97" s="62"/>
      <c r="K97" s="53"/>
      <c r="L97" s="72">
        <v>16000</v>
      </c>
      <c r="M97" s="72">
        <f t="shared" si="1"/>
        <v>151.65876777251185</v>
      </c>
      <c r="N97" s="72"/>
      <c r="O97" s="72"/>
      <c r="P97" s="72"/>
      <c r="Q97" s="72"/>
      <c r="R97" s="72"/>
      <c r="S97" s="72"/>
      <c r="T97" s="9" t="s">
        <v>112</v>
      </c>
      <c r="U97" s="9" t="s">
        <v>103</v>
      </c>
      <c r="V97" s="9" t="s">
        <v>791</v>
      </c>
      <c r="W97" s="9" t="s">
        <v>585</v>
      </c>
      <c r="X97" s="9" t="s">
        <v>288</v>
      </c>
      <c r="Y97" s="9" t="s">
        <v>150</v>
      </c>
      <c r="Z97" s="9" t="s">
        <v>544</v>
      </c>
      <c r="AA97" s="8" t="s">
        <v>222</v>
      </c>
      <c r="AB97" s="14" t="s">
        <v>275</v>
      </c>
    </row>
    <row r="98" spans="1:28" s="41" customFormat="1" ht="34.5" customHeight="1">
      <c r="A98" s="18">
        <v>90</v>
      </c>
      <c r="B98" s="10" t="s">
        <v>150</v>
      </c>
      <c r="C98" s="10" t="s">
        <v>384</v>
      </c>
      <c r="D98" s="28"/>
      <c r="E98" s="10" t="s">
        <v>630</v>
      </c>
      <c r="F98" s="11" t="s">
        <v>129</v>
      </c>
      <c r="G98" s="63"/>
      <c r="H98" s="63"/>
      <c r="I98" s="9"/>
      <c r="J98" s="62"/>
      <c r="K98" s="53"/>
      <c r="L98" s="72">
        <v>14000</v>
      </c>
      <c r="M98" s="72">
        <f t="shared" si="1"/>
        <v>132.70142180094786</v>
      </c>
      <c r="N98" s="72"/>
      <c r="O98" s="72"/>
      <c r="P98" s="72"/>
      <c r="Q98" s="72"/>
      <c r="R98" s="72"/>
      <c r="S98" s="72"/>
      <c r="T98" s="9" t="s">
        <v>112</v>
      </c>
      <c r="U98" s="9" t="s">
        <v>103</v>
      </c>
      <c r="V98" s="9" t="s">
        <v>791</v>
      </c>
      <c r="W98" s="9" t="s">
        <v>585</v>
      </c>
      <c r="X98" s="9" t="s">
        <v>288</v>
      </c>
      <c r="Y98" s="9" t="s">
        <v>150</v>
      </c>
      <c r="Z98" s="9" t="s">
        <v>544</v>
      </c>
      <c r="AA98" s="8" t="s">
        <v>222</v>
      </c>
      <c r="AB98" s="8"/>
    </row>
    <row r="99" spans="1:29" ht="34.5" customHeight="1">
      <c r="A99" s="18">
        <v>91</v>
      </c>
      <c r="B99" s="10" t="s">
        <v>150</v>
      </c>
      <c r="C99" s="11" t="s">
        <v>384</v>
      </c>
      <c r="D99" s="28" t="s">
        <v>418</v>
      </c>
      <c r="E99" s="11" t="s">
        <v>202</v>
      </c>
      <c r="F99" s="11" t="s">
        <v>113</v>
      </c>
      <c r="G99" s="56" t="s">
        <v>414</v>
      </c>
      <c r="H99" s="56" t="s">
        <v>139</v>
      </c>
      <c r="I99" s="9" t="s">
        <v>383</v>
      </c>
      <c r="J99" s="13">
        <v>143.9</v>
      </c>
      <c r="K99" s="13">
        <v>143.9</v>
      </c>
      <c r="L99" s="72">
        <v>1444.4</v>
      </c>
      <c r="M99" s="72">
        <f t="shared" si="1"/>
        <v>13.690995260663508</v>
      </c>
      <c r="N99" s="164">
        <v>3654634.86</v>
      </c>
      <c r="O99" s="164">
        <v>682462</v>
      </c>
      <c r="P99" s="163">
        <v>4337096.86</v>
      </c>
      <c r="Q99" s="163">
        <v>382899103.45</v>
      </c>
      <c r="R99" s="163">
        <v>71180769.59</v>
      </c>
      <c r="S99" s="163">
        <v>454079873.04</v>
      </c>
      <c r="T99" s="9" t="s">
        <v>115</v>
      </c>
      <c r="U99" s="9" t="s">
        <v>103</v>
      </c>
      <c r="V99" s="9" t="s">
        <v>791</v>
      </c>
      <c r="W99" s="9" t="s">
        <v>584</v>
      </c>
      <c r="X99" s="9" t="s">
        <v>288</v>
      </c>
      <c r="Y99" s="9" t="s">
        <v>150</v>
      </c>
      <c r="Z99" s="9" t="s">
        <v>544</v>
      </c>
      <c r="AA99" s="8" t="s">
        <v>222</v>
      </c>
      <c r="AB99" s="8"/>
      <c r="AC99" s="1" t="s">
        <v>609</v>
      </c>
    </row>
    <row r="100" spans="1:29" ht="34.5" customHeight="1">
      <c r="A100" s="18">
        <v>92</v>
      </c>
      <c r="B100" s="10" t="s">
        <v>150</v>
      </c>
      <c r="C100" s="11" t="s">
        <v>384</v>
      </c>
      <c r="D100" s="28" t="s">
        <v>419</v>
      </c>
      <c r="E100" s="11" t="s">
        <v>203</v>
      </c>
      <c r="F100" s="11" t="s">
        <v>113</v>
      </c>
      <c r="G100" s="56" t="s">
        <v>414</v>
      </c>
      <c r="H100" s="56" t="s">
        <v>139</v>
      </c>
      <c r="I100" s="9" t="s">
        <v>383</v>
      </c>
      <c r="J100" s="13">
        <v>156.2</v>
      </c>
      <c r="K100" s="13">
        <v>156.2</v>
      </c>
      <c r="L100" s="72">
        <v>457.06</v>
      </c>
      <c r="M100" s="72">
        <f t="shared" si="1"/>
        <v>4.332322274881516</v>
      </c>
      <c r="N100" s="164">
        <v>-531991.5700000001</v>
      </c>
      <c r="O100" s="164">
        <v>2653397</v>
      </c>
      <c r="P100" s="163">
        <v>2121405.43</v>
      </c>
      <c r="Q100" s="163">
        <v>-55837078.94</v>
      </c>
      <c r="R100" s="163">
        <v>277479134.66</v>
      </c>
      <c r="S100" s="163">
        <v>221642055.72</v>
      </c>
      <c r="T100" s="9" t="s">
        <v>115</v>
      </c>
      <c r="U100" s="9" t="s">
        <v>103</v>
      </c>
      <c r="V100" s="9" t="s">
        <v>791</v>
      </c>
      <c r="W100" s="9" t="s">
        <v>584</v>
      </c>
      <c r="X100" s="9" t="s">
        <v>288</v>
      </c>
      <c r="Y100" s="9" t="s">
        <v>150</v>
      </c>
      <c r="Z100" s="9" t="s">
        <v>544</v>
      </c>
      <c r="AA100" s="8" t="s">
        <v>222</v>
      </c>
      <c r="AB100" s="8"/>
      <c r="AC100" s="1" t="s">
        <v>609</v>
      </c>
    </row>
    <row r="101" spans="1:29" ht="39" customHeight="1">
      <c r="A101" s="18">
        <v>93</v>
      </c>
      <c r="B101" s="10" t="s">
        <v>150</v>
      </c>
      <c r="C101" s="11" t="s">
        <v>384</v>
      </c>
      <c r="D101" s="28" t="s">
        <v>137</v>
      </c>
      <c r="E101" s="11" t="s">
        <v>512</v>
      </c>
      <c r="F101" s="11" t="s">
        <v>129</v>
      </c>
      <c r="G101" s="56" t="s">
        <v>138</v>
      </c>
      <c r="H101" s="56" t="s">
        <v>139</v>
      </c>
      <c r="I101" s="9" t="s">
        <v>383</v>
      </c>
      <c r="J101" s="13">
        <v>259</v>
      </c>
      <c r="K101" s="26">
        <v>259000000</v>
      </c>
      <c r="L101" s="72">
        <v>200</v>
      </c>
      <c r="M101" s="72">
        <f t="shared" si="1"/>
        <v>1.8957345971563981</v>
      </c>
      <c r="N101" s="72"/>
      <c r="O101" s="72"/>
      <c r="P101" s="72"/>
      <c r="Q101" s="72"/>
      <c r="R101" s="72"/>
      <c r="S101" s="72"/>
      <c r="T101" s="9" t="s">
        <v>112</v>
      </c>
      <c r="U101" s="9" t="s">
        <v>103</v>
      </c>
      <c r="V101" s="9" t="s">
        <v>791</v>
      </c>
      <c r="W101" s="9" t="s">
        <v>585</v>
      </c>
      <c r="X101" s="9" t="s">
        <v>288</v>
      </c>
      <c r="Y101" s="9" t="s">
        <v>150</v>
      </c>
      <c r="Z101" s="9" t="s">
        <v>544</v>
      </c>
      <c r="AA101" s="8" t="s">
        <v>222</v>
      </c>
      <c r="AB101" s="8"/>
      <c r="AC101" s="1" t="s">
        <v>609</v>
      </c>
    </row>
    <row r="102" spans="1:29" ht="28.5" customHeight="1">
      <c r="A102" s="18">
        <v>94</v>
      </c>
      <c r="B102" s="10" t="s">
        <v>150</v>
      </c>
      <c r="C102" s="11" t="s">
        <v>384</v>
      </c>
      <c r="D102" s="28" t="s">
        <v>151</v>
      </c>
      <c r="E102" s="11" t="s">
        <v>201</v>
      </c>
      <c r="F102" s="11" t="s">
        <v>127</v>
      </c>
      <c r="G102" s="56" t="s">
        <v>167</v>
      </c>
      <c r="H102" s="56" t="s">
        <v>98</v>
      </c>
      <c r="I102" s="9" t="s">
        <v>383</v>
      </c>
      <c r="J102" s="13">
        <v>474</v>
      </c>
      <c r="K102" s="26">
        <v>474000000</v>
      </c>
      <c r="L102" s="72">
        <v>8368.346</v>
      </c>
      <c r="M102" s="72">
        <f t="shared" si="1"/>
        <v>79.32081516587677</v>
      </c>
      <c r="N102" s="72"/>
      <c r="O102" s="72"/>
      <c r="P102" s="72"/>
      <c r="Q102" s="72"/>
      <c r="R102" s="72"/>
      <c r="S102" s="72"/>
      <c r="T102" s="9" t="s">
        <v>112</v>
      </c>
      <c r="U102" s="9" t="s">
        <v>103</v>
      </c>
      <c r="V102" s="9" t="s">
        <v>791</v>
      </c>
      <c r="W102" s="9" t="s">
        <v>584</v>
      </c>
      <c r="X102" s="9" t="s">
        <v>288</v>
      </c>
      <c r="Y102" s="9" t="s">
        <v>150</v>
      </c>
      <c r="Z102" s="9" t="s">
        <v>544</v>
      </c>
      <c r="AA102" s="8" t="s">
        <v>222</v>
      </c>
      <c r="AB102" s="8"/>
      <c r="AC102" s="1" t="s">
        <v>610</v>
      </c>
    </row>
    <row r="103" spans="1:29" ht="34.5" customHeight="1">
      <c r="A103" s="18">
        <v>95</v>
      </c>
      <c r="B103" s="10" t="s">
        <v>150</v>
      </c>
      <c r="C103" s="11" t="s">
        <v>384</v>
      </c>
      <c r="D103" s="28" t="s">
        <v>152</v>
      </c>
      <c r="E103" s="11" t="s">
        <v>201</v>
      </c>
      <c r="F103" s="11" t="s">
        <v>127</v>
      </c>
      <c r="G103" s="56" t="s">
        <v>93</v>
      </c>
      <c r="H103" s="56" t="s">
        <v>98</v>
      </c>
      <c r="I103" s="9" t="s">
        <v>383</v>
      </c>
      <c r="J103" s="13">
        <v>1000</v>
      </c>
      <c r="K103" s="26">
        <v>1000000000</v>
      </c>
      <c r="L103" s="72">
        <v>4918.894</v>
      </c>
      <c r="M103" s="72">
        <f t="shared" si="1"/>
        <v>46.624587677725124</v>
      </c>
      <c r="N103" s="164">
        <v>34645400</v>
      </c>
      <c r="O103" s="164" t="s">
        <v>751</v>
      </c>
      <c r="P103" s="163">
        <v>34645400</v>
      </c>
      <c r="Q103" s="163">
        <v>3632571877.23</v>
      </c>
      <c r="R103" s="163" t="s">
        <v>751</v>
      </c>
      <c r="S103" s="163">
        <v>3632571877.23</v>
      </c>
      <c r="T103" s="9" t="s">
        <v>112</v>
      </c>
      <c r="U103" s="9" t="s">
        <v>103</v>
      </c>
      <c r="V103" s="9" t="s">
        <v>791</v>
      </c>
      <c r="W103" s="9" t="s">
        <v>584</v>
      </c>
      <c r="X103" s="9" t="s">
        <v>288</v>
      </c>
      <c r="Y103" s="9" t="s">
        <v>150</v>
      </c>
      <c r="Z103" s="9" t="s">
        <v>544</v>
      </c>
      <c r="AA103" s="8" t="s">
        <v>222</v>
      </c>
      <c r="AB103" s="8"/>
      <c r="AC103" s="1" t="s">
        <v>609</v>
      </c>
    </row>
    <row r="104" spans="1:29" ht="39.75" customHeight="1">
      <c r="A104" s="18">
        <v>96</v>
      </c>
      <c r="B104" s="10" t="s">
        <v>150</v>
      </c>
      <c r="C104" s="11" t="s">
        <v>384</v>
      </c>
      <c r="D104" s="28" t="s">
        <v>534</v>
      </c>
      <c r="E104" s="11" t="s">
        <v>535</v>
      </c>
      <c r="F104" s="11" t="s">
        <v>541</v>
      </c>
      <c r="G104" s="63" t="s">
        <v>536</v>
      </c>
      <c r="H104" s="63" t="s">
        <v>537</v>
      </c>
      <c r="I104" s="9" t="s">
        <v>402</v>
      </c>
      <c r="J104" s="139">
        <v>234</v>
      </c>
      <c r="K104" s="26">
        <v>37704838.848398894</v>
      </c>
      <c r="L104" s="72">
        <v>50</v>
      </c>
      <c r="M104" s="72">
        <f t="shared" si="1"/>
        <v>0.47393364928909953</v>
      </c>
      <c r="N104" s="72"/>
      <c r="O104" s="72"/>
      <c r="P104" s="72"/>
      <c r="Q104" s="72"/>
      <c r="R104" s="72"/>
      <c r="S104" s="72"/>
      <c r="T104" s="14" t="s">
        <v>112</v>
      </c>
      <c r="U104" s="9" t="s">
        <v>103</v>
      </c>
      <c r="V104" s="9" t="s">
        <v>791</v>
      </c>
      <c r="W104" s="9" t="s">
        <v>584</v>
      </c>
      <c r="X104" s="9" t="s">
        <v>288</v>
      </c>
      <c r="Y104" s="9" t="s">
        <v>150</v>
      </c>
      <c r="Z104" s="9" t="s">
        <v>544</v>
      </c>
      <c r="AA104" s="8" t="s">
        <v>222</v>
      </c>
      <c r="AB104" s="8"/>
      <c r="AC104" s="1" t="s">
        <v>609</v>
      </c>
    </row>
    <row r="105" spans="1:28" ht="39" customHeight="1">
      <c r="A105" s="18">
        <v>97</v>
      </c>
      <c r="B105" s="10" t="s">
        <v>150</v>
      </c>
      <c r="C105" s="11" t="s">
        <v>384</v>
      </c>
      <c r="D105" s="28"/>
      <c r="E105" s="11" t="s">
        <v>363</v>
      </c>
      <c r="F105" s="11" t="s">
        <v>423</v>
      </c>
      <c r="G105" s="56"/>
      <c r="H105" s="56"/>
      <c r="I105" s="9" t="s">
        <v>383</v>
      </c>
      <c r="J105" s="13">
        <v>20</v>
      </c>
      <c r="K105" s="13">
        <v>20</v>
      </c>
      <c r="L105" s="72">
        <v>780.54</v>
      </c>
      <c r="M105" s="72">
        <f t="shared" si="1"/>
        <v>7.398483412322275</v>
      </c>
      <c r="N105" s="72"/>
      <c r="O105" s="72"/>
      <c r="P105" s="72"/>
      <c r="Q105" s="72"/>
      <c r="R105" s="72"/>
      <c r="S105" s="72"/>
      <c r="T105" s="9" t="s">
        <v>112</v>
      </c>
      <c r="U105" s="9" t="s">
        <v>103</v>
      </c>
      <c r="V105" s="9" t="s">
        <v>791</v>
      </c>
      <c r="W105" s="9" t="s">
        <v>583</v>
      </c>
      <c r="X105" s="9" t="s">
        <v>289</v>
      </c>
      <c r="Y105" s="9" t="s">
        <v>150</v>
      </c>
      <c r="Z105" s="9" t="s">
        <v>544</v>
      </c>
      <c r="AA105" s="8" t="s">
        <v>222</v>
      </c>
      <c r="AB105" s="8"/>
    </row>
    <row r="106" spans="1:28" ht="33" customHeight="1">
      <c r="A106" s="18">
        <v>98</v>
      </c>
      <c r="B106" s="10" t="s">
        <v>150</v>
      </c>
      <c r="C106" s="11" t="s">
        <v>384</v>
      </c>
      <c r="D106" s="28"/>
      <c r="E106" s="68" t="s">
        <v>588</v>
      </c>
      <c r="F106" s="11" t="s">
        <v>589</v>
      </c>
      <c r="G106" s="63"/>
      <c r="H106" s="63"/>
      <c r="I106" s="9"/>
      <c r="J106" s="139"/>
      <c r="K106" s="131"/>
      <c r="L106" s="72">
        <v>500</v>
      </c>
      <c r="M106" s="72">
        <f t="shared" si="1"/>
        <v>4.739336492890995</v>
      </c>
      <c r="N106" s="72"/>
      <c r="O106" s="72"/>
      <c r="P106" s="72"/>
      <c r="Q106" s="72"/>
      <c r="R106" s="72"/>
      <c r="S106" s="72"/>
      <c r="T106" s="14" t="s">
        <v>112</v>
      </c>
      <c r="U106" s="9" t="s">
        <v>103</v>
      </c>
      <c r="V106" s="9" t="s">
        <v>791</v>
      </c>
      <c r="W106" s="9" t="s">
        <v>584</v>
      </c>
      <c r="X106" s="9" t="s">
        <v>288</v>
      </c>
      <c r="Y106" s="9" t="s">
        <v>150</v>
      </c>
      <c r="Z106" s="9" t="s">
        <v>544</v>
      </c>
      <c r="AA106" s="8" t="s">
        <v>222</v>
      </c>
      <c r="AB106" s="8"/>
    </row>
    <row r="107" spans="1:29" ht="36.75" customHeight="1">
      <c r="A107" s="18">
        <v>99</v>
      </c>
      <c r="B107" s="10" t="s">
        <v>150</v>
      </c>
      <c r="C107" s="11" t="s">
        <v>384</v>
      </c>
      <c r="D107" s="28" t="s">
        <v>439</v>
      </c>
      <c r="E107" s="11" t="s">
        <v>433</v>
      </c>
      <c r="F107" s="11" t="s">
        <v>413</v>
      </c>
      <c r="G107" s="56" t="s">
        <v>434</v>
      </c>
      <c r="H107" s="56" t="s">
        <v>346</v>
      </c>
      <c r="I107" s="9" t="s">
        <v>383</v>
      </c>
      <c r="J107" s="13">
        <v>448</v>
      </c>
      <c r="K107" s="26">
        <v>448000000</v>
      </c>
      <c r="L107" s="72">
        <v>5486.693</v>
      </c>
      <c r="M107" s="72">
        <f t="shared" si="1"/>
        <v>52.00656872037915</v>
      </c>
      <c r="N107" s="72"/>
      <c r="O107" s="72"/>
      <c r="P107" s="72"/>
      <c r="Q107" s="72"/>
      <c r="R107" s="72"/>
      <c r="S107" s="72"/>
      <c r="T107" s="14" t="s">
        <v>112</v>
      </c>
      <c r="U107" s="9" t="s">
        <v>103</v>
      </c>
      <c r="V107" s="9" t="s">
        <v>791</v>
      </c>
      <c r="W107" s="9" t="s">
        <v>585</v>
      </c>
      <c r="X107" s="9" t="s">
        <v>288</v>
      </c>
      <c r="Y107" s="9" t="s">
        <v>150</v>
      </c>
      <c r="Z107" s="9" t="s">
        <v>544</v>
      </c>
      <c r="AA107" s="8" t="s">
        <v>222</v>
      </c>
      <c r="AB107" s="8"/>
      <c r="AC107" s="1" t="s">
        <v>609</v>
      </c>
    </row>
    <row r="108" spans="1:28" ht="34.5" customHeight="1">
      <c r="A108" s="18">
        <v>100</v>
      </c>
      <c r="B108" s="10" t="s">
        <v>150</v>
      </c>
      <c r="C108" s="11" t="s">
        <v>384</v>
      </c>
      <c r="D108" s="28"/>
      <c r="E108" s="11" t="s">
        <v>555</v>
      </c>
      <c r="F108" s="11" t="s">
        <v>129</v>
      </c>
      <c r="G108" s="56"/>
      <c r="H108" s="56"/>
      <c r="I108" s="9"/>
      <c r="J108" s="13"/>
      <c r="K108" s="26"/>
      <c r="L108" s="72">
        <v>1800</v>
      </c>
      <c r="M108" s="72">
        <f aca="true" t="shared" si="2" ref="M108:M140">L108/105.5</f>
        <v>17.061611374407583</v>
      </c>
      <c r="N108" s="72"/>
      <c r="O108" s="72"/>
      <c r="P108" s="72"/>
      <c r="Q108" s="72"/>
      <c r="R108" s="72"/>
      <c r="S108" s="72"/>
      <c r="T108" s="14" t="s">
        <v>112</v>
      </c>
      <c r="U108" s="9" t="s">
        <v>103</v>
      </c>
      <c r="V108" s="9" t="s">
        <v>791</v>
      </c>
      <c r="W108" s="9" t="s">
        <v>585</v>
      </c>
      <c r="X108" s="9" t="s">
        <v>288</v>
      </c>
      <c r="Y108" s="9" t="s">
        <v>150</v>
      </c>
      <c r="Z108" s="9" t="s">
        <v>544</v>
      </c>
      <c r="AA108" s="8" t="s">
        <v>222</v>
      </c>
      <c r="AB108" s="8"/>
    </row>
    <row r="109" spans="1:28" ht="34.5" customHeight="1">
      <c r="A109" s="18">
        <v>101</v>
      </c>
      <c r="B109" s="10" t="s">
        <v>150</v>
      </c>
      <c r="C109" s="11" t="s">
        <v>381</v>
      </c>
      <c r="D109" s="70" t="s">
        <v>226</v>
      </c>
      <c r="E109" s="68" t="s">
        <v>227</v>
      </c>
      <c r="F109" s="8" t="s">
        <v>52</v>
      </c>
      <c r="G109" s="63" t="s">
        <v>228</v>
      </c>
      <c r="H109" s="63" t="s">
        <v>229</v>
      </c>
      <c r="I109" s="9" t="s">
        <v>383</v>
      </c>
      <c r="J109" s="11">
        <v>10</v>
      </c>
      <c r="K109" s="11">
        <v>10</v>
      </c>
      <c r="L109" s="62">
        <v>10.55</v>
      </c>
      <c r="M109" s="72">
        <f t="shared" si="2"/>
        <v>0.1</v>
      </c>
      <c r="N109" s="72"/>
      <c r="O109" s="72"/>
      <c r="P109" s="72"/>
      <c r="Q109" s="72"/>
      <c r="R109" s="72"/>
      <c r="S109" s="72"/>
      <c r="T109" s="14" t="s">
        <v>628</v>
      </c>
      <c r="U109" s="9" t="s">
        <v>55</v>
      </c>
      <c r="V109" s="9" t="s">
        <v>607</v>
      </c>
      <c r="W109" s="9" t="s">
        <v>584</v>
      </c>
      <c r="X109" s="9" t="s">
        <v>288</v>
      </c>
      <c r="Y109" s="9" t="s">
        <v>150</v>
      </c>
      <c r="Z109" s="9" t="s">
        <v>544</v>
      </c>
      <c r="AA109" s="8" t="s">
        <v>222</v>
      </c>
      <c r="AB109" s="8"/>
    </row>
    <row r="110" spans="1:28" ht="39" customHeight="1">
      <c r="A110" s="18">
        <v>102</v>
      </c>
      <c r="B110" s="10" t="s">
        <v>150</v>
      </c>
      <c r="C110" s="11" t="s">
        <v>384</v>
      </c>
      <c r="D110" s="70"/>
      <c r="E110" s="68" t="s">
        <v>294</v>
      </c>
      <c r="F110" s="11" t="s">
        <v>377</v>
      </c>
      <c r="G110" s="63"/>
      <c r="H110" s="63"/>
      <c r="I110" s="9"/>
      <c r="J110" s="11"/>
      <c r="K110" s="26"/>
      <c r="L110" s="72">
        <v>40.81</v>
      </c>
      <c r="M110" s="72">
        <f t="shared" si="2"/>
        <v>0.38682464454976306</v>
      </c>
      <c r="N110" s="72"/>
      <c r="O110" s="72"/>
      <c r="P110" s="72"/>
      <c r="Q110" s="72"/>
      <c r="R110" s="72"/>
      <c r="S110" s="72"/>
      <c r="T110" s="9" t="s">
        <v>112</v>
      </c>
      <c r="U110" s="9" t="s">
        <v>103</v>
      </c>
      <c r="V110" s="9" t="s">
        <v>791</v>
      </c>
      <c r="W110" s="9" t="s">
        <v>584</v>
      </c>
      <c r="X110" s="9" t="s">
        <v>288</v>
      </c>
      <c r="Y110" s="9" t="s">
        <v>150</v>
      </c>
      <c r="Z110" s="9" t="s">
        <v>544</v>
      </c>
      <c r="AA110" s="8" t="s">
        <v>222</v>
      </c>
      <c r="AB110" s="8" t="s">
        <v>598</v>
      </c>
    </row>
    <row r="111" spans="1:28" ht="34.5" customHeight="1">
      <c r="A111" s="18">
        <v>103</v>
      </c>
      <c r="B111" s="10" t="s">
        <v>150</v>
      </c>
      <c r="C111" s="11" t="s">
        <v>384</v>
      </c>
      <c r="D111" s="70"/>
      <c r="E111" s="68" t="s">
        <v>277</v>
      </c>
      <c r="F111" s="8" t="s">
        <v>278</v>
      </c>
      <c r="G111" s="63"/>
      <c r="H111" s="63"/>
      <c r="I111" s="9"/>
      <c r="J111" s="11"/>
      <c r="K111" s="26"/>
      <c r="L111" s="72">
        <v>4200</v>
      </c>
      <c r="M111" s="72">
        <f t="shared" si="2"/>
        <v>39.81042654028436</v>
      </c>
      <c r="N111" s="72"/>
      <c r="O111" s="72"/>
      <c r="P111" s="72"/>
      <c r="Q111" s="72"/>
      <c r="R111" s="72"/>
      <c r="S111" s="72"/>
      <c r="T111" s="9" t="s">
        <v>112</v>
      </c>
      <c r="U111" s="9" t="s">
        <v>103</v>
      </c>
      <c r="V111" s="9" t="s">
        <v>791</v>
      </c>
      <c r="W111" s="9" t="s">
        <v>584</v>
      </c>
      <c r="X111" s="9" t="s">
        <v>288</v>
      </c>
      <c r="Y111" s="9"/>
      <c r="Z111" s="9" t="s">
        <v>544</v>
      </c>
      <c r="AA111" s="8" t="s">
        <v>222</v>
      </c>
      <c r="AB111" s="8" t="s">
        <v>281</v>
      </c>
    </row>
    <row r="112" spans="1:28" ht="34.5" customHeight="1">
      <c r="A112" s="18">
        <v>104</v>
      </c>
      <c r="B112" s="10" t="s">
        <v>150</v>
      </c>
      <c r="C112" s="11" t="s">
        <v>381</v>
      </c>
      <c r="D112" s="70"/>
      <c r="E112" s="68" t="s">
        <v>280</v>
      </c>
      <c r="F112" s="8" t="s">
        <v>278</v>
      </c>
      <c r="G112" s="63"/>
      <c r="H112" s="63"/>
      <c r="I112" s="9"/>
      <c r="J112" s="11"/>
      <c r="K112" s="26"/>
      <c r="L112" s="72">
        <v>200</v>
      </c>
      <c r="M112" s="72">
        <f t="shared" si="2"/>
        <v>1.8957345971563981</v>
      </c>
      <c r="N112" s="72"/>
      <c r="O112" s="72"/>
      <c r="P112" s="72"/>
      <c r="Q112" s="72"/>
      <c r="R112" s="72"/>
      <c r="S112" s="72"/>
      <c r="T112" s="9" t="s">
        <v>112</v>
      </c>
      <c r="U112" s="9" t="s">
        <v>103</v>
      </c>
      <c r="V112" s="9" t="s">
        <v>791</v>
      </c>
      <c r="W112" s="9" t="s">
        <v>584</v>
      </c>
      <c r="X112" s="9" t="s">
        <v>288</v>
      </c>
      <c r="Y112" s="9"/>
      <c r="Z112" s="9" t="s">
        <v>544</v>
      </c>
      <c r="AA112" s="8" t="s">
        <v>222</v>
      </c>
      <c r="AB112" s="8" t="s">
        <v>281</v>
      </c>
    </row>
    <row r="113" spans="1:28" ht="34.5" customHeight="1">
      <c r="A113" s="18">
        <v>105</v>
      </c>
      <c r="B113" s="132" t="s">
        <v>150</v>
      </c>
      <c r="C113" s="11" t="s">
        <v>381</v>
      </c>
      <c r="D113" s="70"/>
      <c r="E113" s="68" t="s">
        <v>593</v>
      </c>
      <c r="F113" s="8" t="s">
        <v>538</v>
      </c>
      <c r="G113" s="63"/>
      <c r="H113" s="63"/>
      <c r="I113" s="9"/>
      <c r="J113" s="11"/>
      <c r="K113" s="26"/>
      <c r="L113" s="72">
        <v>520</v>
      </c>
      <c r="M113" s="72">
        <f t="shared" si="2"/>
        <v>4.928909952606635</v>
      </c>
      <c r="N113" s="72"/>
      <c r="O113" s="72"/>
      <c r="P113" s="72"/>
      <c r="Q113" s="72"/>
      <c r="R113" s="72"/>
      <c r="S113" s="72"/>
      <c r="T113" s="9" t="s">
        <v>628</v>
      </c>
      <c r="U113" s="9" t="s">
        <v>55</v>
      </c>
      <c r="V113" s="9" t="s">
        <v>607</v>
      </c>
      <c r="W113" s="9" t="s">
        <v>584</v>
      </c>
      <c r="X113" s="9" t="s">
        <v>288</v>
      </c>
      <c r="Y113" s="9"/>
      <c r="Z113" s="9" t="s">
        <v>544</v>
      </c>
      <c r="AA113" s="8" t="s">
        <v>222</v>
      </c>
      <c r="AB113" s="8"/>
    </row>
    <row r="114" spans="1:28" ht="34.5" customHeight="1">
      <c r="A114" s="18">
        <v>106</v>
      </c>
      <c r="B114" s="132" t="s">
        <v>150</v>
      </c>
      <c r="C114" s="11" t="s">
        <v>384</v>
      </c>
      <c r="D114" s="70" t="s">
        <v>809</v>
      </c>
      <c r="E114" s="165" t="s">
        <v>756</v>
      </c>
      <c r="F114" s="8" t="s">
        <v>435</v>
      </c>
      <c r="G114" s="63" t="s">
        <v>757</v>
      </c>
      <c r="H114" s="63" t="s">
        <v>758</v>
      </c>
      <c r="I114" s="9" t="s">
        <v>402</v>
      </c>
      <c r="J114" s="11">
        <v>850</v>
      </c>
      <c r="K114" s="26"/>
      <c r="L114" s="72"/>
      <c r="M114" s="72"/>
      <c r="N114" s="164">
        <v>12482430.15</v>
      </c>
      <c r="O114" s="164" t="s">
        <v>751</v>
      </c>
      <c r="P114" s="163">
        <v>12482430.15</v>
      </c>
      <c r="Q114" s="163">
        <v>1307534473.16</v>
      </c>
      <c r="R114" s="163" t="s">
        <v>751</v>
      </c>
      <c r="S114" s="163">
        <v>1307534473.16</v>
      </c>
      <c r="T114" s="9" t="s">
        <v>112</v>
      </c>
      <c r="U114" s="9" t="s">
        <v>103</v>
      </c>
      <c r="V114" s="9"/>
      <c r="W114" s="9"/>
      <c r="X114" s="9"/>
      <c r="Y114" s="9"/>
      <c r="Z114" s="9"/>
      <c r="AA114" s="8" t="s">
        <v>222</v>
      </c>
      <c r="AB114" s="8"/>
    </row>
    <row r="115" spans="1:28" s="171" customFormat="1" ht="34.5" customHeight="1">
      <c r="A115" s="18">
        <v>107</v>
      </c>
      <c r="B115" s="132" t="s">
        <v>150</v>
      </c>
      <c r="C115" s="11" t="s">
        <v>384</v>
      </c>
      <c r="D115" s="70" t="s">
        <v>810</v>
      </c>
      <c r="E115" s="132" t="s">
        <v>812</v>
      </c>
      <c r="F115" s="8" t="s">
        <v>816</v>
      </c>
      <c r="G115" s="63" t="s">
        <v>814</v>
      </c>
      <c r="H115" s="63" t="s">
        <v>815</v>
      </c>
      <c r="I115" s="63" t="s">
        <v>402</v>
      </c>
      <c r="J115" s="11">
        <v>1200</v>
      </c>
      <c r="K115" s="26"/>
      <c r="L115" s="72"/>
      <c r="M115" s="72"/>
      <c r="N115" s="164">
        <v>0</v>
      </c>
      <c r="O115" s="164">
        <v>96992336.39</v>
      </c>
      <c r="P115" s="163">
        <v>96992336.39</v>
      </c>
      <c r="Q115" s="163">
        <v>0</v>
      </c>
      <c r="R115" s="163">
        <v>10143456154.04</v>
      </c>
      <c r="S115" s="163">
        <v>10143456154.04</v>
      </c>
      <c r="T115" s="9" t="s">
        <v>112</v>
      </c>
      <c r="U115" s="9" t="s">
        <v>103</v>
      </c>
      <c r="V115" s="169"/>
      <c r="W115" s="169"/>
      <c r="X115" s="169"/>
      <c r="Y115" s="169"/>
      <c r="Z115" s="169"/>
      <c r="AA115" s="8" t="s">
        <v>222</v>
      </c>
      <c r="AB115" s="170"/>
    </row>
    <row r="116" spans="1:28" s="171" customFormat="1" ht="34.5" customHeight="1">
      <c r="A116" s="18">
        <v>108</v>
      </c>
      <c r="B116" s="132" t="s">
        <v>150</v>
      </c>
      <c r="C116" s="11" t="s">
        <v>384</v>
      </c>
      <c r="D116" s="70" t="s">
        <v>811</v>
      </c>
      <c r="E116" s="132" t="s">
        <v>813</v>
      </c>
      <c r="F116" s="8" t="s">
        <v>816</v>
      </c>
      <c r="G116" s="63" t="s">
        <v>814</v>
      </c>
      <c r="H116" s="63" t="s">
        <v>815</v>
      </c>
      <c r="I116" s="63" t="s">
        <v>402</v>
      </c>
      <c r="J116" s="11">
        <v>4800</v>
      </c>
      <c r="K116" s="26"/>
      <c r="L116" s="72"/>
      <c r="M116" s="72"/>
      <c r="N116" s="164">
        <v>0</v>
      </c>
      <c r="O116" s="164">
        <v>216317054.06</v>
      </c>
      <c r="P116" s="163">
        <v>216317054.06</v>
      </c>
      <c r="Q116" s="163">
        <v>0</v>
      </c>
      <c r="R116" s="163">
        <v>22622432192.18</v>
      </c>
      <c r="S116" s="163">
        <v>22622432192.18</v>
      </c>
      <c r="T116" s="9" t="s">
        <v>112</v>
      </c>
      <c r="U116" s="9" t="s">
        <v>103</v>
      </c>
      <c r="V116" s="169"/>
      <c r="W116" s="169"/>
      <c r="X116" s="169"/>
      <c r="Y116" s="169"/>
      <c r="Z116" s="169"/>
      <c r="AA116" s="8" t="s">
        <v>222</v>
      </c>
      <c r="AB116" s="170"/>
    </row>
    <row r="117" spans="1:28" s="171" customFormat="1" ht="34.5" customHeight="1">
      <c r="A117" s="18">
        <v>109</v>
      </c>
      <c r="B117" s="132" t="s">
        <v>150</v>
      </c>
      <c r="C117" s="11" t="s">
        <v>384</v>
      </c>
      <c r="D117" s="70" t="s">
        <v>817</v>
      </c>
      <c r="E117" s="165" t="s">
        <v>818</v>
      </c>
      <c r="F117" s="8" t="s">
        <v>392</v>
      </c>
      <c r="G117" s="63" t="s">
        <v>819</v>
      </c>
      <c r="H117" s="63" t="s">
        <v>820</v>
      </c>
      <c r="I117" s="9" t="s">
        <v>383</v>
      </c>
      <c r="J117" s="11">
        <v>1235.48</v>
      </c>
      <c r="K117" s="26"/>
      <c r="L117" s="72"/>
      <c r="M117" s="72"/>
      <c r="N117" s="164">
        <v>0</v>
      </c>
      <c r="O117" s="164">
        <v>37884480</v>
      </c>
      <c r="P117" s="163">
        <v>37884480</v>
      </c>
      <c r="Q117" s="163">
        <v>0</v>
      </c>
      <c r="R117" s="163">
        <v>3967417305.21</v>
      </c>
      <c r="S117" s="163">
        <v>3967417305.21</v>
      </c>
      <c r="T117" s="9" t="s">
        <v>112</v>
      </c>
      <c r="U117" s="9" t="s">
        <v>103</v>
      </c>
      <c r="V117" s="169"/>
      <c r="W117" s="169"/>
      <c r="X117" s="169"/>
      <c r="Y117" s="169"/>
      <c r="Z117" s="169"/>
      <c r="AA117" s="8" t="s">
        <v>222</v>
      </c>
      <c r="AB117" s="170"/>
    </row>
    <row r="118" spans="1:28" s="262" customFormat="1" ht="34.5" customHeight="1">
      <c r="A118" s="18">
        <v>110</v>
      </c>
      <c r="B118" s="132" t="s">
        <v>852</v>
      </c>
      <c r="C118" s="11" t="s">
        <v>384</v>
      </c>
      <c r="D118" s="70" t="s">
        <v>853</v>
      </c>
      <c r="E118" s="283" t="s">
        <v>854</v>
      </c>
      <c r="F118" s="8" t="s">
        <v>395</v>
      </c>
      <c r="G118" s="63" t="s">
        <v>855</v>
      </c>
      <c r="H118" s="63" t="s">
        <v>40</v>
      </c>
      <c r="I118" s="9" t="s">
        <v>383</v>
      </c>
      <c r="J118" s="11">
        <v>700</v>
      </c>
      <c r="K118" s="26"/>
      <c r="L118" s="62">
        <v>211527.5</v>
      </c>
      <c r="M118" s="72">
        <f>L118/105.5</f>
        <v>2005</v>
      </c>
      <c r="N118" s="164">
        <v>0</v>
      </c>
      <c r="O118" s="164">
        <v>700000000</v>
      </c>
      <c r="P118" s="164">
        <v>700000000</v>
      </c>
      <c r="Q118" s="164">
        <v>0</v>
      </c>
      <c r="R118" s="163">
        <v>73333330000</v>
      </c>
      <c r="S118" s="163">
        <v>73333330000</v>
      </c>
      <c r="T118" s="14" t="s">
        <v>168</v>
      </c>
      <c r="U118" s="9" t="s">
        <v>55</v>
      </c>
      <c r="V118" s="261"/>
      <c r="W118" s="261"/>
      <c r="X118" s="261"/>
      <c r="Y118" s="261"/>
      <c r="Z118" s="261"/>
      <c r="AA118" s="8" t="s">
        <v>222</v>
      </c>
      <c r="AB118" s="260"/>
    </row>
    <row r="119" spans="1:28" s="262" customFormat="1" ht="34.5" customHeight="1">
      <c r="A119" s="18">
        <v>111</v>
      </c>
      <c r="B119" s="132" t="s">
        <v>856</v>
      </c>
      <c r="C119" s="11" t="s">
        <v>384</v>
      </c>
      <c r="D119" s="70" t="s">
        <v>857</v>
      </c>
      <c r="E119" s="283" t="s">
        <v>858</v>
      </c>
      <c r="F119" s="8" t="s">
        <v>395</v>
      </c>
      <c r="G119" s="63" t="s">
        <v>859</v>
      </c>
      <c r="H119" s="63" t="s">
        <v>860</v>
      </c>
      <c r="I119" s="9" t="s">
        <v>383</v>
      </c>
      <c r="J119" s="11">
        <v>100</v>
      </c>
      <c r="K119" s="26"/>
      <c r="L119" s="72"/>
      <c r="M119" s="72"/>
      <c r="N119" s="164">
        <v>0</v>
      </c>
      <c r="O119" s="164">
        <v>200000000</v>
      </c>
      <c r="P119" s="164">
        <v>200000000</v>
      </c>
      <c r="Q119" s="164">
        <v>0</v>
      </c>
      <c r="R119" s="163">
        <v>20917260000</v>
      </c>
      <c r="S119" s="163">
        <v>20917260000</v>
      </c>
      <c r="T119" s="14" t="s">
        <v>168</v>
      </c>
      <c r="U119" s="9" t="s">
        <v>55</v>
      </c>
      <c r="V119" s="261"/>
      <c r="W119" s="261"/>
      <c r="X119" s="261"/>
      <c r="Y119" s="261"/>
      <c r="Z119" s="261"/>
      <c r="AA119" s="8" t="s">
        <v>222</v>
      </c>
      <c r="AB119" s="260"/>
    </row>
    <row r="120" spans="1:28" ht="34.5" customHeight="1">
      <c r="A120" s="18">
        <v>112</v>
      </c>
      <c r="B120" s="10" t="s">
        <v>131</v>
      </c>
      <c r="C120" s="11" t="s">
        <v>381</v>
      </c>
      <c r="D120" s="45" t="s">
        <v>132</v>
      </c>
      <c r="E120" s="8" t="s">
        <v>465</v>
      </c>
      <c r="F120" s="11" t="s">
        <v>500</v>
      </c>
      <c r="G120" s="56" t="s">
        <v>249</v>
      </c>
      <c r="H120" s="56" t="s">
        <v>250</v>
      </c>
      <c r="I120" s="14" t="s">
        <v>401</v>
      </c>
      <c r="J120" s="15">
        <v>35</v>
      </c>
      <c r="K120" s="15">
        <v>39.14</v>
      </c>
      <c r="L120" s="72">
        <v>2214.08</v>
      </c>
      <c r="M120" s="72">
        <f t="shared" si="2"/>
        <v>20.98654028436019</v>
      </c>
      <c r="N120" s="72"/>
      <c r="O120" s="72"/>
      <c r="P120" s="72"/>
      <c r="Q120" s="72"/>
      <c r="R120" s="72"/>
      <c r="S120" s="72"/>
      <c r="T120" s="14" t="s">
        <v>168</v>
      </c>
      <c r="U120" s="9" t="s">
        <v>55</v>
      </c>
      <c r="V120" s="9" t="s">
        <v>607</v>
      </c>
      <c r="W120" s="9" t="s">
        <v>583</v>
      </c>
      <c r="X120" s="9" t="s">
        <v>289</v>
      </c>
      <c r="Y120" s="9" t="s">
        <v>436</v>
      </c>
      <c r="Z120" s="9" t="s">
        <v>543</v>
      </c>
      <c r="AA120" s="8" t="s">
        <v>222</v>
      </c>
      <c r="AB120" s="8"/>
    </row>
    <row r="121" spans="1:28" ht="34.5" customHeight="1">
      <c r="A121" s="18">
        <v>113</v>
      </c>
      <c r="B121" s="10" t="s">
        <v>131</v>
      </c>
      <c r="C121" s="11" t="s">
        <v>381</v>
      </c>
      <c r="D121" s="45" t="s">
        <v>456</v>
      </c>
      <c r="E121" s="8" t="s">
        <v>309</v>
      </c>
      <c r="F121" s="11" t="s">
        <v>500</v>
      </c>
      <c r="G121" s="56" t="s">
        <v>457</v>
      </c>
      <c r="H121" s="56" t="s">
        <v>74</v>
      </c>
      <c r="I121" s="14" t="s">
        <v>401</v>
      </c>
      <c r="J121" s="15">
        <v>80</v>
      </c>
      <c r="K121" s="15">
        <v>89.47</v>
      </c>
      <c r="L121" s="72">
        <v>2239.92</v>
      </c>
      <c r="M121" s="72">
        <f t="shared" si="2"/>
        <v>21.231469194312798</v>
      </c>
      <c r="N121" s="72"/>
      <c r="O121" s="72"/>
      <c r="P121" s="72"/>
      <c r="Q121" s="72"/>
      <c r="R121" s="72"/>
      <c r="S121" s="72"/>
      <c r="T121" s="14" t="s">
        <v>168</v>
      </c>
      <c r="U121" s="9" t="s">
        <v>55</v>
      </c>
      <c r="V121" s="9" t="s">
        <v>607</v>
      </c>
      <c r="W121" s="9" t="s">
        <v>583</v>
      </c>
      <c r="X121" s="9" t="s">
        <v>289</v>
      </c>
      <c r="Y121" s="9" t="s">
        <v>436</v>
      </c>
      <c r="Z121" s="9" t="s">
        <v>543</v>
      </c>
      <c r="AA121" s="8" t="s">
        <v>222</v>
      </c>
      <c r="AB121" s="8"/>
    </row>
    <row r="122" spans="1:28" ht="34.5" customHeight="1">
      <c r="A122" s="18">
        <v>114</v>
      </c>
      <c r="B122" s="10" t="s">
        <v>131</v>
      </c>
      <c r="C122" s="11" t="s">
        <v>381</v>
      </c>
      <c r="D122" s="45"/>
      <c r="E122" s="11" t="s">
        <v>19</v>
      </c>
      <c r="F122" s="8" t="s">
        <v>500</v>
      </c>
      <c r="G122" s="56"/>
      <c r="H122" s="56"/>
      <c r="I122" s="14"/>
      <c r="J122" s="15"/>
      <c r="K122" s="15"/>
      <c r="L122" s="72">
        <v>387.637</v>
      </c>
      <c r="M122" s="72">
        <f t="shared" si="2"/>
        <v>3.6742843601895734</v>
      </c>
      <c r="N122" s="72"/>
      <c r="O122" s="72"/>
      <c r="P122" s="72"/>
      <c r="Q122" s="72"/>
      <c r="R122" s="72"/>
      <c r="S122" s="72"/>
      <c r="T122" s="9" t="s">
        <v>112</v>
      </c>
      <c r="U122" s="9" t="s">
        <v>103</v>
      </c>
      <c r="V122" s="9" t="s">
        <v>597</v>
      </c>
      <c r="W122" s="9" t="s">
        <v>583</v>
      </c>
      <c r="X122" s="9" t="s">
        <v>289</v>
      </c>
      <c r="Y122" s="9" t="s">
        <v>436</v>
      </c>
      <c r="Z122" s="9" t="s">
        <v>543</v>
      </c>
      <c r="AA122" s="8" t="s">
        <v>222</v>
      </c>
      <c r="AB122" s="8" t="s">
        <v>313</v>
      </c>
    </row>
    <row r="123" spans="1:28" ht="34.5" customHeight="1">
      <c r="A123" s="18">
        <v>115</v>
      </c>
      <c r="B123" s="10" t="s">
        <v>131</v>
      </c>
      <c r="C123" s="11" t="s">
        <v>384</v>
      </c>
      <c r="D123" s="45"/>
      <c r="E123" s="11" t="s">
        <v>471</v>
      </c>
      <c r="F123" s="11" t="s">
        <v>413</v>
      </c>
      <c r="G123" s="56"/>
      <c r="H123" s="56"/>
      <c r="I123" s="14"/>
      <c r="J123" s="15"/>
      <c r="K123" s="15"/>
      <c r="L123" s="72">
        <v>121.624</v>
      </c>
      <c r="M123" s="72">
        <f t="shared" si="2"/>
        <v>1.1528341232227488</v>
      </c>
      <c r="N123" s="72"/>
      <c r="O123" s="72"/>
      <c r="P123" s="72"/>
      <c r="Q123" s="72"/>
      <c r="R123" s="72"/>
      <c r="S123" s="72"/>
      <c r="T123" s="9" t="s">
        <v>112</v>
      </c>
      <c r="U123" s="9" t="s">
        <v>103</v>
      </c>
      <c r="V123" s="9" t="s">
        <v>791</v>
      </c>
      <c r="W123" s="9" t="s">
        <v>585</v>
      </c>
      <c r="X123" s="9" t="s">
        <v>288</v>
      </c>
      <c r="Y123" s="9" t="s">
        <v>436</v>
      </c>
      <c r="Z123" s="9" t="s">
        <v>543</v>
      </c>
      <c r="AA123" s="8" t="s">
        <v>222</v>
      </c>
      <c r="AB123" s="8"/>
    </row>
    <row r="124" spans="1:28" ht="34.5" customHeight="1">
      <c r="A124" s="18">
        <v>116</v>
      </c>
      <c r="B124" s="10" t="s">
        <v>131</v>
      </c>
      <c r="C124" s="11" t="s">
        <v>381</v>
      </c>
      <c r="D124" s="45"/>
      <c r="E124" s="11" t="s">
        <v>314</v>
      </c>
      <c r="F124" s="8" t="s">
        <v>500</v>
      </c>
      <c r="G124" s="56"/>
      <c r="H124" s="56"/>
      <c r="I124" s="14"/>
      <c r="J124" s="15"/>
      <c r="K124" s="15"/>
      <c r="L124" s="72">
        <v>251.966</v>
      </c>
      <c r="M124" s="72">
        <f t="shared" si="2"/>
        <v>2.388303317535545</v>
      </c>
      <c r="N124" s="72"/>
      <c r="O124" s="72"/>
      <c r="P124" s="72"/>
      <c r="Q124" s="72"/>
      <c r="R124" s="72"/>
      <c r="S124" s="72"/>
      <c r="T124" s="9" t="s">
        <v>112</v>
      </c>
      <c r="U124" s="9" t="s">
        <v>103</v>
      </c>
      <c r="V124" s="9" t="s">
        <v>597</v>
      </c>
      <c r="W124" s="9" t="s">
        <v>583</v>
      </c>
      <c r="X124" s="9" t="s">
        <v>289</v>
      </c>
      <c r="Y124" s="9" t="s">
        <v>436</v>
      </c>
      <c r="Z124" s="9" t="s">
        <v>543</v>
      </c>
      <c r="AA124" s="8" t="s">
        <v>222</v>
      </c>
      <c r="AB124" s="8" t="s">
        <v>313</v>
      </c>
    </row>
    <row r="125" spans="1:28" ht="34.5" customHeight="1">
      <c r="A125" s="18">
        <v>117</v>
      </c>
      <c r="B125" s="10" t="s">
        <v>131</v>
      </c>
      <c r="C125" s="11" t="s">
        <v>381</v>
      </c>
      <c r="D125" s="45"/>
      <c r="E125" s="11" t="s">
        <v>602</v>
      </c>
      <c r="F125" s="8" t="s">
        <v>500</v>
      </c>
      <c r="G125" s="56"/>
      <c r="H125" s="56"/>
      <c r="I125" s="14"/>
      <c r="J125" s="15"/>
      <c r="K125" s="15"/>
      <c r="L125" s="72">
        <v>177.582</v>
      </c>
      <c r="M125" s="72">
        <f t="shared" si="2"/>
        <v>1.6832417061611373</v>
      </c>
      <c r="N125" s="72"/>
      <c r="O125" s="72"/>
      <c r="P125" s="72"/>
      <c r="Q125" s="72"/>
      <c r="R125" s="72"/>
      <c r="S125" s="72"/>
      <c r="T125" s="9" t="s">
        <v>112</v>
      </c>
      <c r="U125" s="9" t="s">
        <v>103</v>
      </c>
      <c r="V125" s="9" t="s">
        <v>597</v>
      </c>
      <c r="W125" s="9" t="s">
        <v>583</v>
      </c>
      <c r="X125" s="9"/>
      <c r="Y125" s="9"/>
      <c r="Z125" s="9" t="s">
        <v>543</v>
      </c>
      <c r="AA125" s="8" t="s">
        <v>222</v>
      </c>
      <c r="AB125" s="8"/>
    </row>
    <row r="126" spans="1:28" ht="34.5" customHeight="1">
      <c r="A126" s="18">
        <v>118</v>
      </c>
      <c r="B126" s="10" t="s">
        <v>153</v>
      </c>
      <c r="C126" s="11" t="s">
        <v>384</v>
      </c>
      <c r="D126" s="28" t="s">
        <v>425</v>
      </c>
      <c r="E126" s="11" t="s">
        <v>616</v>
      </c>
      <c r="F126" s="19" t="s">
        <v>50</v>
      </c>
      <c r="G126" s="56" t="s">
        <v>192</v>
      </c>
      <c r="H126" s="56" t="s">
        <v>193</v>
      </c>
      <c r="I126" s="55" t="s">
        <v>401</v>
      </c>
      <c r="J126" s="13">
        <v>68</v>
      </c>
      <c r="K126" s="13">
        <v>76.05</v>
      </c>
      <c r="L126" s="72">
        <v>200</v>
      </c>
      <c r="M126" s="72">
        <f t="shared" si="2"/>
        <v>1.8957345971563981</v>
      </c>
      <c r="N126" s="72"/>
      <c r="O126" s="72"/>
      <c r="P126" s="72"/>
      <c r="Q126" s="72"/>
      <c r="R126" s="72"/>
      <c r="S126" s="72"/>
      <c r="T126" s="9" t="s">
        <v>112</v>
      </c>
      <c r="U126" s="9" t="s">
        <v>103</v>
      </c>
      <c r="V126" s="9" t="s">
        <v>791</v>
      </c>
      <c r="W126" s="9" t="s">
        <v>584</v>
      </c>
      <c r="X126" s="9" t="s">
        <v>289</v>
      </c>
      <c r="Y126" s="9" t="s">
        <v>436</v>
      </c>
      <c r="Z126" s="9" t="s">
        <v>544</v>
      </c>
      <c r="AA126" s="8" t="s">
        <v>222</v>
      </c>
      <c r="AB126" s="8"/>
    </row>
    <row r="127" spans="1:28" ht="34.5" customHeight="1">
      <c r="A127" s="18">
        <v>119</v>
      </c>
      <c r="B127" s="10" t="s">
        <v>153</v>
      </c>
      <c r="C127" s="11" t="s">
        <v>381</v>
      </c>
      <c r="D127" s="28" t="s">
        <v>47</v>
      </c>
      <c r="E127" s="11" t="s">
        <v>520</v>
      </c>
      <c r="F127" s="11" t="s">
        <v>413</v>
      </c>
      <c r="G127" s="56" t="s">
        <v>48</v>
      </c>
      <c r="H127" s="56" t="s">
        <v>74</v>
      </c>
      <c r="I127" s="9" t="s">
        <v>401</v>
      </c>
      <c r="J127" s="13">
        <v>2.5</v>
      </c>
      <c r="K127" s="13">
        <v>3.05</v>
      </c>
      <c r="L127" s="72">
        <v>47</v>
      </c>
      <c r="M127" s="72">
        <f t="shared" si="2"/>
        <v>0.44549763033175355</v>
      </c>
      <c r="N127" s="72"/>
      <c r="O127" s="72"/>
      <c r="P127" s="72"/>
      <c r="Q127" s="72"/>
      <c r="R127" s="72"/>
      <c r="S127" s="72"/>
      <c r="T127" s="9" t="s">
        <v>112</v>
      </c>
      <c r="U127" s="9" t="s">
        <v>103</v>
      </c>
      <c r="V127" s="9" t="s">
        <v>791</v>
      </c>
      <c r="W127" s="9" t="s">
        <v>585</v>
      </c>
      <c r="X127" s="9" t="s">
        <v>288</v>
      </c>
      <c r="Y127" s="9" t="s">
        <v>436</v>
      </c>
      <c r="Z127" s="9" t="s">
        <v>544</v>
      </c>
      <c r="AA127" s="8" t="s">
        <v>222</v>
      </c>
      <c r="AB127" s="8"/>
    </row>
    <row r="128" spans="1:28" ht="34.5" customHeight="1">
      <c r="A128" s="18">
        <v>120</v>
      </c>
      <c r="B128" s="10" t="s">
        <v>153</v>
      </c>
      <c r="C128" s="11" t="s">
        <v>384</v>
      </c>
      <c r="D128" s="28" t="s">
        <v>527</v>
      </c>
      <c r="E128" s="11" t="s">
        <v>618</v>
      </c>
      <c r="F128" s="11" t="s">
        <v>412</v>
      </c>
      <c r="G128" s="56" t="s">
        <v>501</v>
      </c>
      <c r="H128" s="56" t="s">
        <v>74</v>
      </c>
      <c r="I128" s="9" t="s">
        <v>401</v>
      </c>
      <c r="J128" s="13">
        <v>11</v>
      </c>
      <c r="K128" s="26">
        <v>13371050.06721627</v>
      </c>
      <c r="L128" s="72">
        <v>150</v>
      </c>
      <c r="M128" s="72">
        <f t="shared" si="2"/>
        <v>1.4218009478672986</v>
      </c>
      <c r="N128" s="72"/>
      <c r="O128" s="72"/>
      <c r="P128" s="72"/>
      <c r="Q128" s="72"/>
      <c r="R128" s="72"/>
      <c r="S128" s="72"/>
      <c r="T128" s="9" t="s">
        <v>112</v>
      </c>
      <c r="U128" s="9" t="s">
        <v>103</v>
      </c>
      <c r="V128" s="9" t="s">
        <v>791</v>
      </c>
      <c r="W128" s="9" t="s">
        <v>584</v>
      </c>
      <c r="X128" s="9" t="s">
        <v>288</v>
      </c>
      <c r="Y128" s="9" t="s">
        <v>436</v>
      </c>
      <c r="Z128" s="9" t="s">
        <v>544</v>
      </c>
      <c r="AA128" s="8" t="s">
        <v>222</v>
      </c>
      <c r="AB128" s="8"/>
    </row>
    <row r="129" spans="1:28" ht="34.5" customHeight="1">
      <c r="A129" s="18">
        <v>121</v>
      </c>
      <c r="B129" s="10" t="s">
        <v>153</v>
      </c>
      <c r="C129" s="11" t="s">
        <v>384</v>
      </c>
      <c r="D129" s="28" t="s">
        <v>251</v>
      </c>
      <c r="E129" s="11" t="s">
        <v>330</v>
      </c>
      <c r="F129" s="11" t="s">
        <v>413</v>
      </c>
      <c r="G129" s="56" t="s">
        <v>252</v>
      </c>
      <c r="H129" s="56" t="s">
        <v>253</v>
      </c>
      <c r="I129" s="9"/>
      <c r="J129" s="13"/>
      <c r="K129" s="26"/>
      <c r="L129" s="72">
        <v>151.7</v>
      </c>
      <c r="M129" s="72">
        <f t="shared" si="2"/>
        <v>1.4379146919431278</v>
      </c>
      <c r="N129" s="72"/>
      <c r="O129" s="72"/>
      <c r="P129" s="72"/>
      <c r="Q129" s="72"/>
      <c r="R129" s="72"/>
      <c r="S129" s="72"/>
      <c r="T129" s="9" t="s">
        <v>112</v>
      </c>
      <c r="U129" s="9" t="s">
        <v>103</v>
      </c>
      <c r="V129" s="9" t="s">
        <v>791</v>
      </c>
      <c r="W129" s="9" t="s">
        <v>585</v>
      </c>
      <c r="X129" s="9" t="s">
        <v>288</v>
      </c>
      <c r="Y129" s="9" t="s">
        <v>436</v>
      </c>
      <c r="Z129" s="9" t="s">
        <v>544</v>
      </c>
      <c r="AA129" s="8" t="s">
        <v>222</v>
      </c>
      <c r="AB129" s="8"/>
    </row>
    <row r="130" spans="1:28" ht="34.5" customHeight="1">
      <c r="A130" s="18">
        <v>122</v>
      </c>
      <c r="B130" s="10" t="s">
        <v>310</v>
      </c>
      <c r="C130" s="11" t="s">
        <v>381</v>
      </c>
      <c r="D130" s="28"/>
      <c r="E130" s="11" t="s">
        <v>312</v>
      </c>
      <c r="F130" s="40" t="s">
        <v>500</v>
      </c>
      <c r="G130" s="56"/>
      <c r="H130" s="56"/>
      <c r="I130" s="9"/>
      <c r="J130" s="13"/>
      <c r="K130" s="26"/>
      <c r="L130" s="72">
        <v>2500</v>
      </c>
      <c r="M130" s="72">
        <f t="shared" si="2"/>
        <v>23.696682464454977</v>
      </c>
      <c r="N130" s="72"/>
      <c r="O130" s="72"/>
      <c r="P130" s="72"/>
      <c r="Q130" s="72"/>
      <c r="R130" s="72"/>
      <c r="S130" s="72"/>
      <c r="T130" s="9" t="s">
        <v>112</v>
      </c>
      <c r="U130" s="9" t="s">
        <v>103</v>
      </c>
      <c r="V130" s="9" t="s">
        <v>597</v>
      </c>
      <c r="W130" s="9" t="s">
        <v>583</v>
      </c>
      <c r="X130" s="9" t="s">
        <v>289</v>
      </c>
      <c r="Y130" s="9" t="s">
        <v>29</v>
      </c>
      <c r="Z130" s="9" t="s">
        <v>543</v>
      </c>
      <c r="AA130" s="8" t="s">
        <v>222</v>
      </c>
      <c r="AB130" s="8" t="s">
        <v>311</v>
      </c>
    </row>
    <row r="131" spans="1:28" ht="34.5" customHeight="1">
      <c r="A131" s="18">
        <v>123</v>
      </c>
      <c r="B131" s="10" t="s">
        <v>154</v>
      </c>
      <c r="C131" s="11" t="s">
        <v>384</v>
      </c>
      <c r="D131" s="28"/>
      <c r="E131" s="11" t="s">
        <v>471</v>
      </c>
      <c r="F131" s="11" t="s">
        <v>413</v>
      </c>
      <c r="G131" s="56"/>
      <c r="H131" s="56"/>
      <c r="I131" s="9"/>
      <c r="J131" s="13"/>
      <c r="K131" s="26"/>
      <c r="L131" s="72">
        <v>121.676</v>
      </c>
      <c r="M131" s="72">
        <f t="shared" si="2"/>
        <v>1.1533270142180094</v>
      </c>
      <c r="N131" s="72"/>
      <c r="O131" s="72"/>
      <c r="P131" s="72"/>
      <c r="Q131" s="72"/>
      <c r="R131" s="72"/>
      <c r="S131" s="72"/>
      <c r="T131" s="9" t="s">
        <v>112</v>
      </c>
      <c r="U131" s="9" t="s">
        <v>103</v>
      </c>
      <c r="V131" s="9" t="s">
        <v>791</v>
      </c>
      <c r="W131" s="9" t="s">
        <v>585</v>
      </c>
      <c r="X131" s="9" t="s">
        <v>288</v>
      </c>
      <c r="Y131" s="9" t="s">
        <v>436</v>
      </c>
      <c r="Z131" s="9" t="s">
        <v>544</v>
      </c>
      <c r="AA131" s="8" t="s">
        <v>222</v>
      </c>
      <c r="AB131" s="8"/>
    </row>
    <row r="132" spans="1:28" ht="34.5" customHeight="1">
      <c r="A132" s="18">
        <v>124</v>
      </c>
      <c r="B132" s="10" t="s">
        <v>154</v>
      </c>
      <c r="C132" s="11" t="s">
        <v>381</v>
      </c>
      <c r="D132" s="38">
        <v>200566380</v>
      </c>
      <c r="E132" s="11" t="s">
        <v>510</v>
      </c>
      <c r="F132" s="11" t="s">
        <v>164</v>
      </c>
      <c r="G132" s="63" t="s">
        <v>516</v>
      </c>
      <c r="H132" s="63" t="s">
        <v>139</v>
      </c>
      <c r="I132" s="54" t="s">
        <v>401</v>
      </c>
      <c r="J132" s="13">
        <v>15</v>
      </c>
      <c r="K132" s="13">
        <v>16.78</v>
      </c>
      <c r="L132" s="72">
        <v>50</v>
      </c>
      <c r="M132" s="72">
        <f t="shared" si="2"/>
        <v>0.47393364928909953</v>
      </c>
      <c r="N132" s="72"/>
      <c r="O132" s="72"/>
      <c r="P132" s="72"/>
      <c r="Q132" s="72"/>
      <c r="R132" s="72"/>
      <c r="S132" s="72"/>
      <c r="T132" s="9" t="s">
        <v>112</v>
      </c>
      <c r="U132" s="9" t="s">
        <v>103</v>
      </c>
      <c r="V132" s="9" t="s">
        <v>791</v>
      </c>
      <c r="W132" s="9" t="s">
        <v>584</v>
      </c>
      <c r="X132" s="9" t="s">
        <v>288</v>
      </c>
      <c r="Y132" s="9" t="s">
        <v>436</v>
      </c>
      <c r="Z132" s="9" t="s">
        <v>544</v>
      </c>
      <c r="AA132" s="8" t="s">
        <v>222</v>
      </c>
      <c r="AB132" s="8"/>
    </row>
    <row r="133" spans="1:28" ht="34.5" customHeight="1">
      <c r="A133" s="18">
        <v>125</v>
      </c>
      <c r="B133" s="10" t="s">
        <v>154</v>
      </c>
      <c r="C133" s="11" t="s">
        <v>381</v>
      </c>
      <c r="D133" s="38">
        <v>10268</v>
      </c>
      <c r="E133" s="11" t="s">
        <v>197</v>
      </c>
      <c r="F133" s="11" t="s">
        <v>500</v>
      </c>
      <c r="G133" s="56" t="s">
        <v>528</v>
      </c>
      <c r="H133" s="56" t="s">
        <v>74</v>
      </c>
      <c r="I133" s="9" t="s">
        <v>401</v>
      </c>
      <c r="J133" s="13">
        <v>9</v>
      </c>
      <c r="K133" s="13">
        <v>10.07</v>
      </c>
      <c r="L133" s="72">
        <v>270.69</v>
      </c>
      <c r="M133" s="72">
        <f t="shared" si="2"/>
        <v>2.565781990521327</v>
      </c>
      <c r="N133" s="164">
        <v>62175.76</v>
      </c>
      <c r="O133" s="164">
        <v>1129282.81</v>
      </c>
      <c r="P133" s="163">
        <v>1191458.57</v>
      </c>
      <c r="Q133" s="163">
        <v>6517573.6</v>
      </c>
      <c r="R133" s="163">
        <v>117981795.45</v>
      </c>
      <c r="S133" s="163">
        <v>124499369.05</v>
      </c>
      <c r="T133" s="9" t="s">
        <v>112</v>
      </c>
      <c r="U133" s="9" t="s">
        <v>103</v>
      </c>
      <c r="V133" s="9" t="s">
        <v>597</v>
      </c>
      <c r="W133" s="9" t="s">
        <v>583</v>
      </c>
      <c r="X133" s="9" t="s">
        <v>289</v>
      </c>
      <c r="Y133" s="9" t="s">
        <v>436</v>
      </c>
      <c r="Z133" s="9" t="s">
        <v>544</v>
      </c>
      <c r="AA133" s="8" t="s">
        <v>222</v>
      </c>
      <c r="AB133" s="8"/>
    </row>
    <row r="134" spans="1:28" ht="34.5" customHeight="1">
      <c r="A134" s="18">
        <v>126</v>
      </c>
      <c r="B134" s="10" t="s">
        <v>154</v>
      </c>
      <c r="C134" s="130" t="s">
        <v>381</v>
      </c>
      <c r="D134" s="38"/>
      <c r="E134" s="68" t="s">
        <v>603</v>
      </c>
      <c r="F134" s="11" t="s">
        <v>500</v>
      </c>
      <c r="G134" s="63"/>
      <c r="H134" s="63"/>
      <c r="I134" s="54"/>
      <c r="J134" s="62"/>
      <c r="K134" s="53"/>
      <c r="L134" s="72">
        <v>87.954</v>
      </c>
      <c r="M134" s="72">
        <f t="shared" si="2"/>
        <v>0.8336872037914691</v>
      </c>
      <c r="N134" s="72"/>
      <c r="O134" s="72"/>
      <c r="P134" s="72"/>
      <c r="Q134" s="72"/>
      <c r="R134" s="72"/>
      <c r="S134" s="72"/>
      <c r="T134" s="14" t="s">
        <v>112</v>
      </c>
      <c r="U134" s="9" t="s">
        <v>103</v>
      </c>
      <c r="V134" s="9" t="s">
        <v>597</v>
      </c>
      <c r="W134" s="9" t="s">
        <v>583</v>
      </c>
      <c r="X134" s="9"/>
      <c r="Y134" s="9"/>
      <c r="Z134" s="9" t="s">
        <v>544</v>
      </c>
      <c r="AA134" s="8" t="s">
        <v>222</v>
      </c>
      <c r="AB134" s="8"/>
    </row>
    <row r="135" spans="1:28" ht="34.5" customHeight="1">
      <c r="A135" s="18">
        <v>127</v>
      </c>
      <c r="B135" s="10" t="s">
        <v>154</v>
      </c>
      <c r="C135" s="11" t="s">
        <v>381</v>
      </c>
      <c r="D135" s="38"/>
      <c r="E135" s="11" t="s">
        <v>20</v>
      </c>
      <c r="F135" s="11" t="s">
        <v>500</v>
      </c>
      <c r="G135" s="63"/>
      <c r="H135" s="63"/>
      <c r="I135" s="54"/>
      <c r="J135" s="62"/>
      <c r="K135" s="53"/>
      <c r="L135" s="72">
        <v>376.2</v>
      </c>
      <c r="M135" s="72">
        <f t="shared" si="2"/>
        <v>3.5658767772511846</v>
      </c>
      <c r="N135" s="72"/>
      <c r="O135" s="72"/>
      <c r="P135" s="72"/>
      <c r="Q135" s="72"/>
      <c r="R135" s="72"/>
      <c r="S135" s="72"/>
      <c r="T135" s="14" t="s">
        <v>112</v>
      </c>
      <c r="U135" s="9" t="s">
        <v>103</v>
      </c>
      <c r="V135" s="9" t="s">
        <v>597</v>
      </c>
      <c r="W135" s="9" t="s">
        <v>583</v>
      </c>
      <c r="X135" s="9" t="s">
        <v>289</v>
      </c>
      <c r="Y135" s="9"/>
      <c r="Z135" s="9" t="s">
        <v>544</v>
      </c>
      <c r="AA135" s="8" t="s">
        <v>222</v>
      </c>
      <c r="AB135" s="14"/>
    </row>
    <row r="136" spans="1:29" ht="27" customHeight="1">
      <c r="A136" s="18">
        <v>128</v>
      </c>
      <c r="B136" s="10" t="s">
        <v>154</v>
      </c>
      <c r="C136" s="11" t="s">
        <v>384</v>
      </c>
      <c r="D136" s="38" t="s">
        <v>420</v>
      </c>
      <c r="E136" s="11" t="s">
        <v>515</v>
      </c>
      <c r="F136" s="11" t="s">
        <v>51</v>
      </c>
      <c r="G136" s="56" t="s">
        <v>67</v>
      </c>
      <c r="H136" s="56" t="s">
        <v>139</v>
      </c>
      <c r="I136" s="9" t="s">
        <v>401</v>
      </c>
      <c r="J136" s="13">
        <v>11.291</v>
      </c>
      <c r="K136" s="13">
        <v>12.63</v>
      </c>
      <c r="L136" s="72">
        <v>250</v>
      </c>
      <c r="M136" s="72">
        <f t="shared" si="2"/>
        <v>2.3696682464454977</v>
      </c>
      <c r="N136" s="72"/>
      <c r="O136" s="72"/>
      <c r="P136" s="72"/>
      <c r="Q136" s="72"/>
      <c r="R136" s="72"/>
      <c r="S136" s="72"/>
      <c r="T136" s="9" t="s">
        <v>112</v>
      </c>
      <c r="U136" s="9" t="s">
        <v>103</v>
      </c>
      <c r="V136" s="9" t="s">
        <v>791</v>
      </c>
      <c r="W136" s="9" t="s">
        <v>585</v>
      </c>
      <c r="X136" s="9" t="s">
        <v>288</v>
      </c>
      <c r="Y136" s="9" t="s">
        <v>436</v>
      </c>
      <c r="Z136" s="9" t="s">
        <v>544</v>
      </c>
      <c r="AA136" s="8" t="s">
        <v>222</v>
      </c>
      <c r="AB136" s="8"/>
      <c r="AC136" s="1" t="s">
        <v>609</v>
      </c>
    </row>
    <row r="137" spans="1:28" ht="46.5" customHeight="1">
      <c r="A137" s="18">
        <v>129</v>
      </c>
      <c r="B137" s="10" t="s">
        <v>154</v>
      </c>
      <c r="C137" s="11" t="s">
        <v>381</v>
      </c>
      <c r="D137" s="38" t="s">
        <v>65</v>
      </c>
      <c r="E137" s="11" t="s">
        <v>204</v>
      </c>
      <c r="F137" s="11" t="s">
        <v>406</v>
      </c>
      <c r="G137" s="56" t="s">
        <v>66</v>
      </c>
      <c r="H137" s="56" t="s">
        <v>139</v>
      </c>
      <c r="I137" s="12" t="s">
        <v>401</v>
      </c>
      <c r="J137" s="13">
        <v>14.86</v>
      </c>
      <c r="K137" s="13">
        <v>16.62</v>
      </c>
      <c r="L137" s="72">
        <v>284.38</v>
      </c>
      <c r="M137" s="72">
        <f t="shared" si="2"/>
        <v>2.6955450236966825</v>
      </c>
      <c r="N137" s="164">
        <v>65132.33</v>
      </c>
      <c r="O137" s="164" t="s">
        <v>751</v>
      </c>
      <c r="P137" s="163">
        <v>65132.33</v>
      </c>
      <c r="Q137" s="163">
        <v>6823912.24</v>
      </c>
      <c r="R137" s="163" t="s">
        <v>751</v>
      </c>
      <c r="S137" s="163">
        <v>6823912.24</v>
      </c>
      <c r="T137" s="9" t="s">
        <v>112</v>
      </c>
      <c r="U137" s="9" t="s">
        <v>103</v>
      </c>
      <c r="V137" s="9" t="s">
        <v>607</v>
      </c>
      <c r="W137" s="9" t="s">
        <v>585</v>
      </c>
      <c r="X137" s="9" t="s">
        <v>288</v>
      </c>
      <c r="Y137" s="9" t="s">
        <v>436</v>
      </c>
      <c r="Z137" s="9" t="s">
        <v>544</v>
      </c>
      <c r="AA137" s="8" t="s">
        <v>222</v>
      </c>
      <c r="AB137" s="8"/>
    </row>
    <row r="138" spans="1:28" ht="34.5" customHeight="1">
      <c r="A138" s="18">
        <v>130</v>
      </c>
      <c r="B138" s="10" t="s">
        <v>154</v>
      </c>
      <c r="C138" s="11" t="s">
        <v>384</v>
      </c>
      <c r="D138" s="38" t="s">
        <v>68</v>
      </c>
      <c r="E138" s="11" t="s">
        <v>204</v>
      </c>
      <c r="F138" s="11" t="s">
        <v>406</v>
      </c>
      <c r="G138" s="56" t="s">
        <v>66</v>
      </c>
      <c r="H138" s="56" t="s">
        <v>139</v>
      </c>
      <c r="I138" s="12" t="s">
        <v>401</v>
      </c>
      <c r="J138" s="13">
        <v>16.702</v>
      </c>
      <c r="K138" s="13">
        <v>18.68</v>
      </c>
      <c r="L138" s="72">
        <v>284.38</v>
      </c>
      <c r="M138" s="72">
        <f t="shared" si="2"/>
        <v>2.6955450236966825</v>
      </c>
      <c r="N138" s="164">
        <v>77862.15</v>
      </c>
      <c r="O138" s="164" t="s">
        <v>751</v>
      </c>
      <c r="P138" s="163">
        <v>77862.15</v>
      </c>
      <c r="Q138" s="163">
        <v>8157615.32</v>
      </c>
      <c r="R138" s="163" t="s">
        <v>751</v>
      </c>
      <c r="S138" s="163">
        <v>8157615.32</v>
      </c>
      <c r="T138" s="9" t="s">
        <v>112</v>
      </c>
      <c r="U138" s="9" t="s">
        <v>103</v>
      </c>
      <c r="V138" s="9" t="s">
        <v>607</v>
      </c>
      <c r="W138" s="9" t="s">
        <v>585</v>
      </c>
      <c r="X138" s="9" t="s">
        <v>288</v>
      </c>
      <c r="Y138" s="9" t="s">
        <v>436</v>
      </c>
      <c r="Z138" s="9" t="s">
        <v>544</v>
      </c>
      <c r="AA138" s="8" t="s">
        <v>222</v>
      </c>
      <c r="AB138" s="8"/>
    </row>
    <row r="139" spans="1:28" ht="34.5" customHeight="1">
      <c r="A139" s="18">
        <v>131</v>
      </c>
      <c r="B139" s="10" t="s">
        <v>154</v>
      </c>
      <c r="C139" s="11" t="s">
        <v>381</v>
      </c>
      <c r="D139" s="38" t="s">
        <v>182</v>
      </c>
      <c r="E139" s="11" t="s">
        <v>173</v>
      </c>
      <c r="F139" s="11" t="s">
        <v>406</v>
      </c>
      <c r="G139" s="56" t="s">
        <v>175</v>
      </c>
      <c r="H139" s="56" t="s">
        <v>594</v>
      </c>
      <c r="I139" s="12" t="s">
        <v>401</v>
      </c>
      <c r="J139" s="13">
        <v>10</v>
      </c>
      <c r="K139" s="13">
        <v>11.18</v>
      </c>
      <c r="L139" s="62">
        <v>585</v>
      </c>
      <c r="M139" s="72">
        <f t="shared" si="2"/>
        <v>5.545023696682464</v>
      </c>
      <c r="N139" s="72"/>
      <c r="O139" s="72"/>
      <c r="P139" s="72"/>
      <c r="Q139" s="72"/>
      <c r="R139" s="72"/>
      <c r="S139" s="72"/>
      <c r="T139" s="9" t="s">
        <v>112</v>
      </c>
      <c r="U139" s="9" t="s">
        <v>103</v>
      </c>
      <c r="V139" s="9" t="s">
        <v>607</v>
      </c>
      <c r="W139" s="9" t="s">
        <v>585</v>
      </c>
      <c r="X139" s="9" t="s">
        <v>288</v>
      </c>
      <c r="Y139" s="9" t="s">
        <v>436</v>
      </c>
      <c r="Z139" s="9" t="s">
        <v>544</v>
      </c>
      <c r="AA139" s="8" t="s">
        <v>222</v>
      </c>
      <c r="AB139" s="8"/>
    </row>
    <row r="140" spans="1:29" ht="34.5" customHeight="1">
      <c r="A140" s="18">
        <v>132</v>
      </c>
      <c r="B140" s="10" t="s">
        <v>154</v>
      </c>
      <c r="C140" s="11" t="s">
        <v>384</v>
      </c>
      <c r="D140" s="38" t="s">
        <v>85</v>
      </c>
      <c r="E140" s="11" t="s">
        <v>104</v>
      </c>
      <c r="F140" s="11" t="s">
        <v>413</v>
      </c>
      <c r="G140" s="56" t="s">
        <v>97</v>
      </c>
      <c r="H140" s="56" t="s">
        <v>98</v>
      </c>
      <c r="I140" s="12" t="s">
        <v>401</v>
      </c>
      <c r="J140" s="13">
        <v>97.08</v>
      </c>
      <c r="K140" s="13">
        <v>108.57</v>
      </c>
      <c r="L140" s="72">
        <v>1690</v>
      </c>
      <c r="M140" s="72">
        <f t="shared" si="2"/>
        <v>16.018957345971565</v>
      </c>
      <c r="N140" s="72"/>
      <c r="O140" s="72"/>
      <c r="P140" s="72"/>
      <c r="Q140" s="72"/>
      <c r="R140" s="72"/>
      <c r="S140" s="72"/>
      <c r="T140" s="9" t="s">
        <v>112</v>
      </c>
      <c r="U140" s="9" t="s">
        <v>103</v>
      </c>
      <c r="V140" s="9" t="s">
        <v>791</v>
      </c>
      <c r="W140" s="9" t="s">
        <v>585</v>
      </c>
      <c r="X140" s="9" t="s">
        <v>288</v>
      </c>
      <c r="Y140" s="9" t="s">
        <v>436</v>
      </c>
      <c r="Z140" s="9" t="s">
        <v>544</v>
      </c>
      <c r="AA140" s="8" t="s">
        <v>222</v>
      </c>
      <c r="AB140" s="8"/>
      <c r="AC140" s="1" t="s">
        <v>609</v>
      </c>
    </row>
    <row r="141" spans="1:28" ht="34.5" customHeight="1">
      <c r="A141" s="18">
        <v>133</v>
      </c>
      <c r="B141" s="10" t="s">
        <v>154</v>
      </c>
      <c r="C141" s="11" t="s">
        <v>381</v>
      </c>
      <c r="D141" s="38">
        <v>10219</v>
      </c>
      <c r="E141" s="11" t="s">
        <v>680</v>
      </c>
      <c r="F141" s="11" t="s">
        <v>500</v>
      </c>
      <c r="G141" s="56" t="s">
        <v>682</v>
      </c>
      <c r="H141" s="56" t="s">
        <v>212</v>
      </c>
      <c r="I141" s="12" t="s">
        <v>401</v>
      </c>
      <c r="J141" s="13">
        <v>6.26</v>
      </c>
      <c r="K141" s="13"/>
      <c r="L141" s="72"/>
      <c r="M141" s="72"/>
      <c r="N141" s="164">
        <v>226709.12</v>
      </c>
      <c r="O141" s="164" t="s">
        <v>751</v>
      </c>
      <c r="P141" s="163">
        <v>226709.12</v>
      </c>
      <c r="Q141" s="163">
        <v>23764781.63</v>
      </c>
      <c r="R141" s="163" t="s">
        <v>751</v>
      </c>
      <c r="S141" s="163">
        <v>23764781.63</v>
      </c>
      <c r="T141" s="9" t="s">
        <v>112</v>
      </c>
      <c r="U141" s="9" t="s">
        <v>103</v>
      </c>
      <c r="V141" s="9" t="s">
        <v>607</v>
      </c>
      <c r="W141" s="9"/>
      <c r="X141" s="9"/>
      <c r="Y141" s="9"/>
      <c r="Z141" s="9"/>
      <c r="AA141" s="8" t="s">
        <v>222</v>
      </c>
      <c r="AB141" s="8"/>
    </row>
    <row r="142" spans="1:28" ht="34.5" customHeight="1">
      <c r="A142" s="18">
        <v>134</v>
      </c>
      <c r="B142" s="10" t="s">
        <v>154</v>
      </c>
      <c r="C142" s="11" t="s">
        <v>381</v>
      </c>
      <c r="D142" s="38">
        <v>10226</v>
      </c>
      <c r="E142" s="11" t="s">
        <v>681</v>
      </c>
      <c r="F142" s="11" t="s">
        <v>50</v>
      </c>
      <c r="G142" s="56" t="s">
        <v>683</v>
      </c>
      <c r="H142" s="56" t="s">
        <v>212</v>
      </c>
      <c r="I142" s="12" t="s">
        <v>401</v>
      </c>
      <c r="J142" s="13">
        <v>19.8</v>
      </c>
      <c r="K142" s="13"/>
      <c r="L142" s="72"/>
      <c r="M142" s="72"/>
      <c r="N142" s="164">
        <v>347047.87</v>
      </c>
      <c r="O142" s="164">
        <v>324311.6</v>
      </c>
      <c r="P142" s="163">
        <v>671359.47</v>
      </c>
      <c r="Q142" s="163">
        <v>36372079.82</v>
      </c>
      <c r="R142" s="163">
        <v>33882447.32</v>
      </c>
      <c r="S142" s="163">
        <v>70254527.14</v>
      </c>
      <c r="T142" s="9" t="s">
        <v>115</v>
      </c>
      <c r="U142" s="9" t="s">
        <v>103</v>
      </c>
      <c r="V142" s="9" t="s">
        <v>607</v>
      </c>
      <c r="W142" s="9"/>
      <c r="X142" s="9"/>
      <c r="Y142" s="9"/>
      <c r="Z142" s="9"/>
      <c r="AA142" s="8" t="s">
        <v>222</v>
      </c>
      <c r="AB142" s="8"/>
    </row>
    <row r="143" spans="1:28" ht="34.5" customHeight="1">
      <c r="A143" s="18">
        <v>135</v>
      </c>
      <c r="B143" s="10" t="s">
        <v>154</v>
      </c>
      <c r="C143" s="11" t="s">
        <v>381</v>
      </c>
      <c r="D143" s="38">
        <v>200870261</v>
      </c>
      <c r="E143" s="11" t="s">
        <v>687</v>
      </c>
      <c r="F143" s="11" t="s">
        <v>692</v>
      </c>
      <c r="G143" s="56" t="s">
        <v>689</v>
      </c>
      <c r="H143" s="56" t="s">
        <v>212</v>
      </c>
      <c r="I143" s="56" t="s">
        <v>401</v>
      </c>
      <c r="J143" s="13">
        <v>1</v>
      </c>
      <c r="K143" s="13"/>
      <c r="L143" s="72"/>
      <c r="M143" s="72"/>
      <c r="N143" s="164">
        <v>116880.37</v>
      </c>
      <c r="O143" s="164" t="s">
        <v>751</v>
      </c>
      <c r="P143" s="163">
        <v>116880.37</v>
      </c>
      <c r="Q143" s="163">
        <v>12251983.2</v>
      </c>
      <c r="R143" s="163" t="s">
        <v>751</v>
      </c>
      <c r="S143" s="163">
        <v>12251983.2</v>
      </c>
      <c r="T143" s="9" t="s">
        <v>112</v>
      </c>
      <c r="U143" s="9" t="s">
        <v>103</v>
      </c>
      <c r="V143" s="9" t="s">
        <v>607</v>
      </c>
      <c r="W143" s="9"/>
      <c r="X143" s="9"/>
      <c r="Y143" s="9"/>
      <c r="Z143" s="9"/>
      <c r="AA143" s="8" t="s">
        <v>222</v>
      </c>
      <c r="AB143" s="8"/>
    </row>
    <row r="144" spans="1:28" ht="34.5" customHeight="1">
      <c r="A144" s="18">
        <v>136</v>
      </c>
      <c r="B144" s="10" t="s">
        <v>154</v>
      </c>
      <c r="C144" s="11" t="s">
        <v>381</v>
      </c>
      <c r="D144" s="38" t="s">
        <v>684</v>
      </c>
      <c r="E144" s="11" t="s">
        <v>688</v>
      </c>
      <c r="F144" s="11" t="s">
        <v>50</v>
      </c>
      <c r="G144" s="56" t="s">
        <v>690</v>
      </c>
      <c r="H144" s="56" t="s">
        <v>212</v>
      </c>
      <c r="I144" s="56" t="s">
        <v>401</v>
      </c>
      <c r="J144" s="13">
        <v>8</v>
      </c>
      <c r="K144" s="13"/>
      <c r="L144" s="72"/>
      <c r="M144" s="72"/>
      <c r="N144" s="164">
        <v>242548.26</v>
      </c>
      <c r="O144" s="164">
        <v>91120.19</v>
      </c>
      <c r="P144" s="163">
        <v>333668.45</v>
      </c>
      <c r="Q144" s="163">
        <v>25425119.1</v>
      </c>
      <c r="R144" s="163">
        <v>9519779.94</v>
      </c>
      <c r="S144" s="163">
        <v>34944899.04</v>
      </c>
      <c r="T144" s="9" t="s">
        <v>112</v>
      </c>
      <c r="U144" s="9" t="s">
        <v>103</v>
      </c>
      <c r="V144" s="9" t="s">
        <v>607</v>
      </c>
      <c r="W144" s="9"/>
      <c r="X144" s="9"/>
      <c r="Y144" s="9"/>
      <c r="Z144" s="9"/>
      <c r="AA144" s="8" t="s">
        <v>222</v>
      </c>
      <c r="AB144" s="8"/>
    </row>
    <row r="145" spans="1:28" ht="34.5" customHeight="1">
      <c r="A145" s="18">
        <v>137</v>
      </c>
      <c r="B145" s="10" t="s">
        <v>154</v>
      </c>
      <c r="C145" s="11" t="s">
        <v>381</v>
      </c>
      <c r="D145" s="38" t="s">
        <v>685</v>
      </c>
      <c r="E145" s="11" t="s">
        <v>686</v>
      </c>
      <c r="F145" s="11" t="s">
        <v>693</v>
      </c>
      <c r="G145" s="56" t="s">
        <v>691</v>
      </c>
      <c r="H145" s="56" t="s">
        <v>219</v>
      </c>
      <c r="I145" s="56" t="s">
        <v>401</v>
      </c>
      <c r="J145" s="13">
        <v>7.5</v>
      </c>
      <c r="K145" s="13"/>
      <c r="L145" s="72"/>
      <c r="M145" s="72"/>
      <c r="N145" s="164">
        <v>86661.45</v>
      </c>
      <c r="O145" s="164" t="s">
        <v>751</v>
      </c>
      <c r="P145" s="163">
        <v>86661.45</v>
      </c>
      <c r="Q145" s="163">
        <v>9084285.77</v>
      </c>
      <c r="R145" s="163" t="s">
        <v>751</v>
      </c>
      <c r="S145" s="163">
        <v>9084285.77</v>
      </c>
      <c r="T145" s="9" t="s">
        <v>112</v>
      </c>
      <c r="U145" s="9" t="s">
        <v>103</v>
      </c>
      <c r="V145" s="9" t="s">
        <v>607</v>
      </c>
      <c r="W145" s="9"/>
      <c r="X145" s="9"/>
      <c r="Y145" s="9"/>
      <c r="Z145" s="9"/>
      <c r="AA145" s="8" t="s">
        <v>222</v>
      </c>
      <c r="AB145" s="8"/>
    </row>
    <row r="146" spans="1:28" ht="34.5" customHeight="1">
      <c r="A146" s="18">
        <v>138</v>
      </c>
      <c r="B146" s="10" t="s">
        <v>154</v>
      </c>
      <c r="C146" s="11" t="s">
        <v>381</v>
      </c>
      <c r="D146" s="166" t="s">
        <v>759</v>
      </c>
      <c r="E146" s="167" t="s">
        <v>760</v>
      </c>
      <c r="F146" s="11" t="s">
        <v>500</v>
      </c>
      <c r="G146" s="56" t="s">
        <v>761</v>
      </c>
      <c r="H146" s="56" t="s">
        <v>284</v>
      </c>
      <c r="I146" s="56" t="s">
        <v>401</v>
      </c>
      <c r="J146" s="13">
        <v>10</v>
      </c>
      <c r="K146" s="13"/>
      <c r="L146" s="72"/>
      <c r="M146" s="72"/>
      <c r="N146" s="164">
        <v>188224.54</v>
      </c>
      <c r="O146" s="164" t="s">
        <v>751</v>
      </c>
      <c r="P146" s="163">
        <v>188224.54</v>
      </c>
      <c r="Q146" s="163">
        <v>19720279.06</v>
      </c>
      <c r="R146" s="163" t="s">
        <v>751</v>
      </c>
      <c r="S146" s="163">
        <v>19720279.06</v>
      </c>
      <c r="T146" s="9" t="s">
        <v>112</v>
      </c>
      <c r="U146" s="9" t="s">
        <v>103</v>
      </c>
      <c r="V146" s="9"/>
      <c r="W146" s="9"/>
      <c r="X146" s="9"/>
      <c r="Y146" s="9"/>
      <c r="Z146" s="9"/>
      <c r="AA146" s="8" t="s">
        <v>222</v>
      </c>
      <c r="AB146" s="8"/>
    </row>
    <row r="147" spans="1:28" s="171" customFormat="1" ht="34.5" customHeight="1">
      <c r="A147" s="18">
        <v>139</v>
      </c>
      <c r="B147" s="10" t="s">
        <v>154</v>
      </c>
      <c r="C147" s="11" t="s">
        <v>381</v>
      </c>
      <c r="D147" s="166">
        <v>10230</v>
      </c>
      <c r="E147" s="165" t="s">
        <v>821</v>
      </c>
      <c r="F147" s="11" t="s">
        <v>500</v>
      </c>
      <c r="G147" s="56" t="s">
        <v>822</v>
      </c>
      <c r="H147" s="56" t="s">
        <v>212</v>
      </c>
      <c r="I147" s="284" t="s">
        <v>401</v>
      </c>
      <c r="J147" s="13">
        <v>8</v>
      </c>
      <c r="K147" s="13"/>
      <c r="L147" s="72"/>
      <c r="M147" s="72"/>
      <c r="N147" s="164">
        <v>0</v>
      </c>
      <c r="O147" s="164">
        <v>-9438.4</v>
      </c>
      <c r="P147" s="163">
        <v>-9438.4</v>
      </c>
      <c r="Q147" s="163">
        <v>0</v>
      </c>
      <c r="R147" s="163">
        <v>-986076.59</v>
      </c>
      <c r="S147" s="163">
        <v>-986076.59</v>
      </c>
      <c r="T147" s="9" t="s">
        <v>112</v>
      </c>
      <c r="U147" s="9" t="s">
        <v>103</v>
      </c>
      <c r="V147" s="169"/>
      <c r="W147" s="169"/>
      <c r="X147" s="169"/>
      <c r="Y147" s="169"/>
      <c r="Z147" s="169"/>
      <c r="AA147" s="8" t="s">
        <v>222</v>
      </c>
      <c r="AB147" s="170"/>
    </row>
    <row r="148" spans="1:28" s="171" customFormat="1" ht="34.5" customHeight="1">
      <c r="A148" s="18">
        <v>140</v>
      </c>
      <c r="B148" s="10" t="s">
        <v>154</v>
      </c>
      <c r="C148" s="11" t="s">
        <v>381</v>
      </c>
      <c r="D148" s="38">
        <v>201367408</v>
      </c>
      <c r="E148" s="165" t="s">
        <v>826</v>
      </c>
      <c r="F148" s="11" t="s">
        <v>823</v>
      </c>
      <c r="G148" s="56" t="s">
        <v>824</v>
      </c>
      <c r="H148" s="56" t="s">
        <v>825</v>
      </c>
      <c r="I148" s="56" t="s">
        <v>401</v>
      </c>
      <c r="J148" s="13">
        <v>2.5</v>
      </c>
      <c r="K148" s="13"/>
      <c r="L148" s="72"/>
      <c r="M148" s="72"/>
      <c r="N148" s="164">
        <v>0</v>
      </c>
      <c r="O148" s="164">
        <v>107733.68</v>
      </c>
      <c r="P148" s="163">
        <v>107733.68</v>
      </c>
      <c r="Q148" s="163">
        <v>0</v>
      </c>
      <c r="R148" s="163">
        <v>11255473.89</v>
      </c>
      <c r="S148" s="163">
        <v>11255473.89</v>
      </c>
      <c r="T148" s="9" t="s">
        <v>112</v>
      </c>
      <c r="U148" s="9" t="s">
        <v>103</v>
      </c>
      <c r="V148" s="169"/>
      <c r="W148" s="169"/>
      <c r="X148" s="169"/>
      <c r="Y148" s="169"/>
      <c r="Z148" s="169"/>
      <c r="AA148" s="8" t="s">
        <v>222</v>
      </c>
      <c r="AB148" s="170"/>
    </row>
    <row r="149" spans="1:29" ht="34.5" customHeight="1">
      <c r="A149" s="18">
        <v>141</v>
      </c>
      <c r="B149" s="10" t="s">
        <v>385</v>
      </c>
      <c r="C149" s="11" t="s">
        <v>384</v>
      </c>
      <c r="D149" s="38" t="s">
        <v>72</v>
      </c>
      <c r="E149" s="11" t="s">
        <v>148</v>
      </c>
      <c r="F149" s="11" t="s">
        <v>392</v>
      </c>
      <c r="G149" s="56" t="s">
        <v>71</v>
      </c>
      <c r="H149" s="56" t="s">
        <v>73</v>
      </c>
      <c r="I149" s="9" t="s">
        <v>383</v>
      </c>
      <c r="J149" s="13">
        <v>145.6</v>
      </c>
      <c r="K149" s="26">
        <v>145600000</v>
      </c>
      <c r="L149" s="62">
        <v>1500</v>
      </c>
      <c r="M149" s="72">
        <f aca="true" t="shared" si="3" ref="M149:M180">L149/105.5</f>
        <v>14.218009478672986</v>
      </c>
      <c r="N149" s="164">
        <v>1003189.52</v>
      </c>
      <c r="O149" s="164" t="s">
        <v>751</v>
      </c>
      <c r="P149" s="163">
        <v>1003189.52</v>
      </c>
      <c r="Q149" s="163">
        <v>105141250.17</v>
      </c>
      <c r="R149" s="163" t="s">
        <v>751</v>
      </c>
      <c r="S149" s="163">
        <v>105141250.17</v>
      </c>
      <c r="T149" s="9" t="s">
        <v>54</v>
      </c>
      <c r="U149" s="9" t="s">
        <v>103</v>
      </c>
      <c r="V149" s="9" t="s">
        <v>597</v>
      </c>
      <c r="W149" s="9" t="s">
        <v>583</v>
      </c>
      <c r="X149" s="9" t="s">
        <v>289</v>
      </c>
      <c r="Y149" s="9" t="s">
        <v>29</v>
      </c>
      <c r="Z149" s="9" t="s">
        <v>543</v>
      </c>
      <c r="AA149" s="8" t="s">
        <v>222</v>
      </c>
      <c r="AB149" s="8"/>
      <c r="AC149" s="1" t="s">
        <v>610</v>
      </c>
    </row>
    <row r="150" spans="1:29" ht="41.25" customHeight="1">
      <c r="A150" s="18">
        <v>142</v>
      </c>
      <c r="B150" s="10" t="s">
        <v>385</v>
      </c>
      <c r="C150" s="11" t="s">
        <v>384</v>
      </c>
      <c r="D150" s="36" t="s">
        <v>176</v>
      </c>
      <c r="E150" s="11" t="s">
        <v>146</v>
      </c>
      <c r="F150" s="11" t="s">
        <v>413</v>
      </c>
      <c r="G150" s="56" t="s">
        <v>177</v>
      </c>
      <c r="H150" s="56" t="s">
        <v>74</v>
      </c>
      <c r="I150" s="9" t="s">
        <v>383</v>
      </c>
      <c r="J150" s="13">
        <v>400</v>
      </c>
      <c r="K150" s="26">
        <v>400000000</v>
      </c>
      <c r="L150" s="72">
        <v>5091.65</v>
      </c>
      <c r="M150" s="72">
        <f t="shared" si="3"/>
        <v>48.26208530805687</v>
      </c>
      <c r="N150" s="164">
        <v>15670194.2</v>
      </c>
      <c r="O150" s="164" t="s">
        <v>751</v>
      </c>
      <c r="P150" s="163">
        <v>15670194.2</v>
      </c>
      <c r="Q150" s="163">
        <v>1640671930.0700002</v>
      </c>
      <c r="R150" s="163" t="s">
        <v>751</v>
      </c>
      <c r="S150" s="163">
        <v>1640671930.07</v>
      </c>
      <c r="T150" s="9" t="s">
        <v>112</v>
      </c>
      <c r="U150" s="9" t="s">
        <v>103</v>
      </c>
      <c r="V150" s="9" t="s">
        <v>791</v>
      </c>
      <c r="W150" s="9" t="s">
        <v>585</v>
      </c>
      <c r="X150" s="9" t="s">
        <v>288</v>
      </c>
      <c r="Y150" s="9" t="s">
        <v>29</v>
      </c>
      <c r="Z150" s="9" t="s">
        <v>543</v>
      </c>
      <c r="AA150" s="8" t="s">
        <v>222</v>
      </c>
      <c r="AB150" s="8"/>
      <c r="AC150" s="1" t="s">
        <v>610</v>
      </c>
    </row>
    <row r="151" spans="1:28" ht="41.25" customHeight="1">
      <c r="A151" s="18">
        <v>143</v>
      </c>
      <c r="B151" s="10" t="s">
        <v>385</v>
      </c>
      <c r="C151" s="11" t="s">
        <v>381</v>
      </c>
      <c r="D151" s="36" t="s">
        <v>762</v>
      </c>
      <c r="E151" s="11" t="s">
        <v>764</v>
      </c>
      <c r="F151" s="11" t="s">
        <v>773</v>
      </c>
      <c r="G151" s="56" t="s">
        <v>765</v>
      </c>
      <c r="H151" s="56" t="s">
        <v>766</v>
      </c>
      <c r="I151" s="9" t="s">
        <v>383</v>
      </c>
      <c r="J151" s="62">
        <v>2.8</v>
      </c>
      <c r="K151" s="26"/>
      <c r="L151" s="72"/>
      <c r="M151" s="72"/>
      <c r="N151" s="164">
        <v>131094</v>
      </c>
      <c r="O151" s="164">
        <v>250000</v>
      </c>
      <c r="P151" s="163">
        <v>381094</v>
      </c>
      <c r="Q151" s="163">
        <v>13709162.13</v>
      </c>
      <c r="R151" s="163">
        <v>26181245.43</v>
      </c>
      <c r="S151" s="163">
        <v>39890407.56</v>
      </c>
      <c r="T151" s="9" t="s">
        <v>112</v>
      </c>
      <c r="U151" s="9" t="s">
        <v>103</v>
      </c>
      <c r="V151" s="9"/>
      <c r="W151" s="9"/>
      <c r="X151" s="9"/>
      <c r="Y151" s="9"/>
      <c r="Z151" s="9"/>
      <c r="AA151" s="8" t="s">
        <v>222</v>
      </c>
      <c r="AB151" s="8"/>
    </row>
    <row r="152" spans="1:28" ht="41.25" customHeight="1">
      <c r="A152" s="18">
        <v>144</v>
      </c>
      <c r="B152" s="10" t="s">
        <v>385</v>
      </c>
      <c r="C152" s="11" t="s">
        <v>381</v>
      </c>
      <c r="D152" s="36" t="s">
        <v>225</v>
      </c>
      <c r="E152" s="11" t="s">
        <v>769</v>
      </c>
      <c r="F152" s="11" t="s">
        <v>772</v>
      </c>
      <c r="G152" s="56" t="s">
        <v>767</v>
      </c>
      <c r="H152" s="56" t="s">
        <v>492</v>
      </c>
      <c r="I152" s="9" t="s">
        <v>383</v>
      </c>
      <c r="J152" s="62">
        <v>20</v>
      </c>
      <c r="K152" s="26"/>
      <c r="L152" s="72"/>
      <c r="M152" s="72"/>
      <c r="N152" s="164">
        <v>7489.54</v>
      </c>
      <c r="O152" s="164" t="s">
        <v>751</v>
      </c>
      <c r="P152" s="163">
        <v>7489.54</v>
      </c>
      <c r="Q152" s="163">
        <v>784529.26</v>
      </c>
      <c r="R152" s="163" t="s">
        <v>751</v>
      </c>
      <c r="S152" s="163">
        <v>784529.26</v>
      </c>
      <c r="T152" s="9" t="s">
        <v>112</v>
      </c>
      <c r="U152" s="9" t="s">
        <v>103</v>
      </c>
      <c r="V152" s="9"/>
      <c r="W152" s="9"/>
      <c r="X152" s="9"/>
      <c r="Y152" s="9"/>
      <c r="Z152" s="9"/>
      <c r="AA152" s="8" t="s">
        <v>222</v>
      </c>
      <c r="AB152" s="8"/>
    </row>
    <row r="153" spans="1:28" ht="41.25" customHeight="1">
      <c r="A153" s="18">
        <v>145</v>
      </c>
      <c r="B153" s="10" t="s">
        <v>385</v>
      </c>
      <c r="C153" s="11" t="s">
        <v>384</v>
      </c>
      <c r="D153" s="36" t="s">
        <v>763</v>
      </c>
      <c r="E153" s="11" t="s">
        <v>770</v>
      </c>
      <c r="F153" s="11" t="s">
        <v>771</v>
      </c>
      <c r="G153" s="56" t="s">
        <v>768</v>
      </c>
      <c r="H153" s="56" t="s">
        <v>212</v>
      </c>
      <c r="I153" s="9" t="s">
        <v>383</v>
      </c>
      <c r="J153" s="62">
        <v>115.8</v>
      </c>
      <c r="K153" s="26"/>
      <c r="L153" s="72"/>
      <c r="M153" s="72"/>
      <c r="N153" s="164">
        <v>509799.67</v>
      </c>
      <c r="O153" s="164">
        <v>77730.86</v>
      </c>
      <c r="P153" s="163">
        <v>587530.53</v>
      </c>
      <c r="Q153" s="163">
        <v>53389535.13</v>
      </c>
      <c r="R153" s="163">
        <v>8141147.4</v>
      </c>
      <c r="S153" s="163">
        <v>61530682.53</v>
      </c>
      <c r="T153" s="9" t="s">
        <v>112</v>
      </c>
      <c r="U153" s="9" t="s">
        <v>103</v>
      </c>
      <c r="V153" s="9"/>
      <c r="W153" s="9"/>
      <c r="X153" s="9"/>
      <c r="Y153" s="9"/>
      <c r="Z153" s="9"/>
      <c r="AA153" s="8" t="s">
        <v>222</v>
      </c>
      <c r="AB153" s="8"/>
    </row>
    <row r="154" spans="1:29" ht="34.5" customHeight="1">
      <c r="A154" s="18">
        <v>146</v>
      </c>
      <c r="B154" s="10" t="s">
        <v>387</v>
      </c>
      <c r="C154" s="11" t="s">
        <v>384</v>
      </c>
      <c r="D154" s="39">
        <v>5686</v>
      </c>
      <c r="E154" s="11" t="s">
        <v>560</v>
      </c>
      <c r="F154" s="11" t="s">
        <v>50</v>
      </c>
      <c r="G154" s="63" t="s">
        <v>255</v>
      </c>
      <c r="H154" s="63" t="s">
        <v>256</v>
      </c>
      <c r="I154" s="133"/>
      <c r="J154" s="62"/>
      <c r="K154" s="53"/>
      <c r="L154" s="72">
        <v>100</v>
      </c>
      <c r="M154" s="72">
        <f t="shared" si="3"/>
        <v>0.9478672985781991</v>
      </c>
      <c r="N154" s="72"/>
      <c r="O154" s="72"/>
      <c r="P154" s="72"/>
      <c r="Q154" s="72"/>
      <c r="R154" s="72"/>
      <c r="S154" s="72"/>
      <c r="T154" s="9" t="s">
        <v>112</v>
      </c>
      <c r="U154" s="9" t="s">
        <v>103</v>
      </c>
      <c r="V154" s="9" t="s">
        <v>791</v>
      </c>
      <c r="W154" s="9" t="s">
        <v>584</v>
      </c>
      <c r="X154" s="9" t="s">
        <v>289</v>
      </c>
      <c r="Y154" s="9" t="s">
        <v>29</v>
      </c>
      <c r="Z154" s="9" t="s">
        <v>543</v>
      </c>
      <c r="AA154" s="8" t="s">
        <v>222</v>
      </c>
      <c r="AB154" s="8" t="s">
        <v>272</v>
      </c>
      <c r="AC154" s="1" t="s">
        <v>609</v>
      </c>
    </row>
    <row r="155" spans="1:29" s="49" customFormat="1" ht="34.5" customHeight="1">
      <c r="A155" s="18">
        <v>147</v>
      </c>
      <c r="B155" s="10" t="s">
        <v>387</v>
      </c>
      <c r="C155" s="11" t="s">
        <v>384</v>
      </c>
      <c r="D155" s="39"/>
      <c r="E155" s="11" t="s">
        <v>561</v>
      </c>
      <c r="F155" s="11" t="s">
        <v>392</v>
      </c>
      <c r="G155" s="63"/>
      <c r="H155" s="63"/>
      <c r="I155" s="133"/>
      <c r="J155" s="62"/>
      <c r="K155" s="53"/>
      <c r="L155" s="72">
        <v>2300</v>
      </c>
      <c r="M155" s="72">
        <f t="shared" si="3"/>
        <v>21.80094786729858</v>
      </c>
      <c r="N155" s="72"/>
      <c r="O155" s="72"/>
      <c r="P155" s="72"/>
      <c r="Q155" s="72"/>
      <c r="R155" s="72"/>
      <c r="S155" s="72"/>
      <c r="T155" s="9" t="s">
        <v>112</v>
      </c>
      <c r="U155" s="9" t="s">
        <v>103</v>
      </c>
      <c r="V155" s="9" t="s">
        <v>597</v>
      </c>
      <c r="W155" s="9" t="s">
        <v>583</v>
      </c>
      <c r="X155" s="9" t="s">
        <v>289</v>
      </c>
      <c r="Y155" s="9" t="s">
        <v>29</v>
      </c>
      <c r="Z155" s="9" t="s">
        <v>543</v>
      </c>
      <c r="AA155" s="8" t="s">
        <v>222</v>
      </c>
      <c r="AB155" s="8"/>
      <c r="AC155" s="1" t="s">
        <v>609</v>
      </c>
    </row>
    <row r="156" spans="1:29" ht="34.5" customHeight="1">
      <c r="A156" s="18">
        <v>148</v>
      </c>
      <c r="B156" s="10" t="s">
        <v>387</v>
      </c>
      <c r="C156" s="11" t="s">
        <v>381</v>
      </c>
      <c r="D156" s="39" t="s">
        <v>35</v>
      </c>
      <c r="E156" s="11" t="s">
        <v>213</v>
      </c>
      <c r="F156" s="11" t="s">
        <v>423</v>
      </c>
      <c r="G156" s="73" t="s">
        <v>591</v>
      </c>
      <c r="H156" s="73" t="s">
        <v>592</v>
      </c>
      <c r="I156" s="133" t="s">
        <v>388</v>
      </c>
      <c r="J156" s="62">
        <v>50</v>
      </c>
      <c r="K156" s="43">
        <v>72.5</v>
      </c>
      <c r="L156" s="72">
        <v>1385.27</v>
      </c>
      <c r="M156" s="72">
        <f t="shared" si="3"/>
        <v>13.130521327014218</v>
      </c>
      <c r="N156" s="72"/>
      <c r="O156" s="72"/>
      <c r="P156" s="72"/>
      <c r="Q156" s="72"/>
      <c r="R156" s="72"/>
      <c r="S156" s="72"/>
      <c r="T156" s="9" t="s">
        <v>112</v>
      </c>
      <c r="U156" s="9" t="s">
        <v>103</v>
      </c>
      <c r="V156" s="9" t="s">
        <v>597</v>
      </c>
      <c r="W156" s="9" t="s">
        <v>583</v>
      </c>
      <c r="X156" s="9" t="s">
        <v>289</v>
      </c>
      <c r="Y156" s="9"/>
      <c r="Z156" s="9" t="s">
        <v>543</v>
      </c>
      <c r="AA156" s="8" t="s">
        <v>222</v>
      </c>
      <c r="AB156" s="8"/>
      <c r="AC156" s="1" t="s">
        <v>609</v>
      </c>
    </row>
    <row r="157" spans="1:29" ht="39.75" customHeight="1">
      <c r="A157" s="18">
        <v>149</v>
      </c>
      <c r="B157" s="10" t="s">
        <v>387</v>
      </c>
      <c r="C157" s="11" t="s">
        <v>384</v>
      </c>
      <c r="D157" s="39" t="s">
        <v>186</v>
      </c>
      <c r="E157" s="11" t="s">
        <v>366</v>
      </c>
      <c r="F157" s="11" t="s">
        <v>451</v>
      </c>
      <c r="G157" s="56" t="s">
        <v>188</v>
      </c>
      <c r="H157" s="56" t="s">
        <v>181</v>
      </c>
      <c r="I157" s="55" t="s">
        <v>388</v>
      </c>
      <c r="J157" s="140">
        <v>96.7</v>
      </c>
      <c r="K157" s="48">
        <v>136</v>
      </c>
      <c r="L157" s="72">
        <v>3865.14</v>
      </c>
      <c r="M157" s="72">
        <f t="shared" si="3"/>
        <v>36.6363981042654</v>
      </c>
      <c r="N157" s="72"/>
      <c r="O157" s="72"/>
      <c r="P157" s="72"/>
      <c r="Q157" s="72"/>
      <c r="R157" s="72"/>
      <c r="S157" s="72"/>
      <c r="T157" s="14" t="s">
        <v>168</v>
      </c>
      <c r="U157" s="9" t="s">
        <v>55</v>
      </c>
      <c r="V157" s="9" t="s">
        <v>607</v>
      </c>
      <c r="W157" s="9" t="s">
        <v>585</v>
      </c>
      <c r="X157" s="9" t="s">
        <v>288</v>
      </c>
      <c r="Y157" s="9" t="s">
        <v>29</v>
      </c>
      <c r="Z157" s="9" t="s">
        <v>543</v>
      </c>
      <c r="AA157" s="8" t="s">
        <v>222</v>
      </c>
      <c r="AB157" s="8"/>
      <c r="AC157" s="1" t="s">
        <v>609</v>
      </c>
    </row>
    <row r="158" spans="1:29" ht="34.5" customHeight="1">
      <c r="A158" s="18">
        <v>150</v>
      </c>
      <c r="B158" s="10" t="s">
        <v>387</v>
      </c>
      <c r="C158" s="11" t="s">
        <v>384</v>
      </c>
      <c r="D158" s="9" t="s">
        <v>58</v>
      </c>
      <c r="E158" s="11" t="s">
        <v>365</v>
      </c>
      <c r="F158" s="11" t="s">
        <v>451</v>
      </c>
      <c r="G158" s="56" t="s">
        <v>405</v>
      </c>
      <c r="H158" s="56" t="s">
        <v>350</v>
      </c>
      <c r="I158" s="9" t="s">
        <v>388</v>
      </c>
      <c r="J158" s="13">
        <v>40.2</v>
      </c>
      <c r="K158" s="13">
        <v>56.54</v>
      </c>
      <c r="L158" s="62">
        <v>416.94</v>
      </c>
      <c r="M158" s="72">
        <f t="shared" si="3"/>
        <v>3.9520379146919433</v>
      </c>
      <c r="N158" s="164">
        <v>0</v>
      </c>
      <c r="O158" s="164">
        <v>7036244.43</v>
      </c>
      <c r="P158" s="163">
        <v>7036244.43</v>
      </c>
      <c r="Q158" s="163">
        <v>0</v>
      </c>
      <c r="R158" s="163">
        <v>733903893</v>
      </c>
      <c r="S158" s="163">
        <v>733903893</v>
      </c>
      <c r="T158" s="9" t="s">
        <v>112</v>
      </c>
      <c r="U158" s="9" t="s">
        <v>103</v>
      </c>
      <c r="V158" s="9" t="s">
        <v>607</v>
      </c>
      <c r="W158" s="9" t="s">
        <v>585</v>
      </c>
      <c r="X158" s="9" t="s">
        <v>288</v>
      </c>
      <c r="Y158" s="9" t="s">
        <v>29</v>
      </c>
      <c r="Z158" s="9" t="s">
        <v>543</v>
      </c>
      <c r="AA158" s="8" t="s">
        <v>222</v>
      </c>
      <c r="AB158" s="8"/>
      <c r="AC158" s="1" t="s">
        <v>609</v>
      </c>
    </row>
    <row r="159" spans="1:29" ht="34.5" customHeight="1">
      <c r="A159" s="18">
        <v>151</v>
      </c>
      <c r="B159" s="10" t="s">
        <v>387</v>
      </c>
      <c r="C159" s="11" t="s">
        <v>384</v>
      </c>
      <c r="D159" s="50">
        <v>5719</v>
      </c>
      <c r="E159" s="11" t="s">
        <v>548</v>
      </c>
      <c r="F159" s="11" t="s">
        <v>538</v>
      </c>
      <c r="G159" s="56"/>
      <c r="H159" s="56"/>
      <c r="I159" s="9"/>
      <c r="J159" s="13"/>
      <c r="K159" s="26"/>
      <c r="L159" s="72">
        <v>3120</v>
      </c>
      <c r="M159" s="72">
        <f t="shared" si="3"/>
        <v>29.57345971563981</v>
      </c>
      <c r="N159" s="72"/>
      <c r="O159" s="72"/>
      <c r="P159" s="72"/>
      <c r="Q159" s="72"/>
      <c r="R159" s="72"/>
      <c r="S159" s="72"/>
      <c r="T159" s="9" t="s">
        <v>628</v>
      </c>
      <c r="U159" s="9" t="s">
        <v>55</v>
      </c>
      <c r="V159" s="9" t="s">
        <v>607</v>
      </c>
      <c r="W159" s="9" t="s">
        <v>584</v>
      </c>
      <c r="X159" s="9" t="s">
        <v>288</v>
      </c>
      <c r="Y159" s="9" t="s">
        <v>29</v>
      </c>
      <c r="Z159" s="9" t="s">
        <v>543</v>
      </c>
      <c r="AA159" s="8" t="s">
        <v>222</v>
      </c>
      <c r="AB159" s="8" t="s">
        <v>276</v>
      </c>
      <c r="AC159" s="1" t="s">
        <v>609</v>
      </c>
    </row>
    <row r="160" spans="1:29" ht="31.5" customHeight="1">
      <c r="A160" s="18">
        <v>152</v>
      </c>
      <c r="B160" s="10" t="s">
        <v>387</v>
      </c>
      <c r="C160" s="9" t="s">
        <v>384</v>
      </c>
      <c r="D160" s="9" t="s">
        <v>466</v>
      </c>
      <c r="E160" s="11" t="s">
        <v>467</v>
      </c>
      <c r="F160" s="11" t="s">
        <v>92</v>
      </c>
      <c r="G160" s="56" t="s">
        <v>468</v>
      </c>
      <c r="H160" s="56" t="s">
        <v>445</v>
      </c>
      <c r="I160" s="54" t="s">
        <v>388</v>
      </c>
      <c r="J160" s="136">
        <v>71.8</v>
      </c>
      <c r="K160" s="43">
        <v>100.98</v>
      </c>
      <c r="L160" s="62">
        <v>350.2</v>
      </c>
      <c r="M160" s="72">
        <f t="shared" si="3"/>
        <v>3.319431279620853</v>
      </c>
      <c r="N160" s="72"/>
      <c r="O160" s="72"/>
      <c r="P160" s="72"/>
      <c r="Q160" s="72"/>
      <c r="R160" s="72"/>
      <c r="S160" s="72"/>
      <c r="T160" s="14" t="s">
        <v>168</v>
      </c>
      <c r="U160" s="9" t="s">
        <v>55</v>
      </c>
      <c r="V160" s="9" t="s">
        <v>607</v>
      </c>
      <c r="W160" s="9" t="s">
        <v>584</v>
      </c>
      <c r="X160" s="9" t="s">
        <v>288</v>
      </c>
      <c r="Y160" s="9" t="s">
        <v>29</v>
      </c>
      <c r="Z160" s="9" t="s">
        <v>543</v>
      </c>
      <c r="AA160" s="8" t="s">
        <v>222</v>
      </c>
      <c r="AB160" s="8"/>
      <c r="AC160" s="1" t="s">
        <v>610</v>
      </c>
    </row>
    <row r="161" spans="1:29" ht="34.5" customHeight="1">
      <c r="A161" s="18">
        <v>153</v>
      </c>
      <c r="B161" s="10" t="s">
        <v>387</v>
      </c>
      <c r="C161" s="11" t="s">
        <v>384</v>
      </c>
      <c r="D161" s="39" t="s">
        <v>8</v>
      </c>
      <c r="E161" s="11" t="s">
        <v>522</v>
      </c>
      <c r="F161" s="11" t="s">
        <v>413</v>
      </c>
      <c r="G161" s="73" t="s">
        <v>31</v>
      </c>
      <c r="H161" s="73" t="s">
        <v>211</v>
      </c>
      <c r="I161" s="57" t="s">
        <v>388</v>
      </c>
      <c r="J161" s="137">
        <v>122800000</v>
      </c>
      <c r="K161" s="43">
        <v>172.7</v>
      </c>
      <c r="L161" s="72">
        <v>2000</v>
      </c>
      <c r="M161" s="72">
        <f t="shared" si="3"/>
        <v>18.95734597156398</v>
      </c>
      <c r="N161" s="72"/>
      <c r="O161" s="72"/>
      <c r="P161" s="72"/>
      <c r="Q161" s="72"/>
      <c r="R161" s="72"/>
      <c r="S161" s="72"/>
      <c r="T161" s="9" t="s">
        <v>112</v>
      </c>
      <c r="U161" s="9" t="s">
        <v>103</v>
      </c>
      <c r="V161" s="9" t="s">
        <v>791</v>
      </c>
      <c r="W161" s="9" t="s">
        <v>585</v>
      </c>
      <c r="X161" s="9" t="s">
        <v>288</v>
      </c>
      <c r="Y161" s="9" t="s">
        <v>29</v>
      </c>
      <c r="Z161" s="9" t="s">
        <v>543</v>
      </c>
      <c r="AA161" s="8" t="s">
        <v>222</v>
      </c>
      <c r="AB161" s="8"/>
      <c r="AC161" s="1" t="s">
        <v>609</v>
      </c>
    </row>
    <row r="162" spans="1:29" ht="34.5" customHeight="1">
      <c r="A162" s="18">
        <v>154</v>
      </c>
      <c r="B162" s="10" t="s">
        <v>387</v>
      </c>
      <c r="C162" s="11" t="s">
        <v>384</v>
      </c>
      <c r="D162" s="39" t="s">
        <v>9</v>
      </c>
      <c r="E162" s="11" t="s">
        <v>10</v>
      </c>
      <c r="F162" s="11" t="s">
        <v>51</v>
      </c>
      <c r="G162" s="73" t="s">
        <v>31</v>
      </c>
      <c r="H162" s="73" t="s">
        <v>32</v>
      </c>
      <c r="I162" s="57" t="s">
        <v>388</v>
      </c>
      <c r="J162" s="136">
        <v>256.9</v>
      </c>
      <c r="K162" s="43">
        <v>361.3</v>
      </c>
      <c r="L162" s="72">
        <v>1000</v>
      </c>
      <c r="M162" s="72">
        <f t="shared" si="3"/>
        <v>9.47867298578199</v>
      </c>
      <c r="N162" s="164">
        <v>25390.33</v>
      </c>
      <c r="O162" s="164" t="s">
        <v>751</v>
      </c>
      <c r="P162" s="163">
        <v>25390.33</v>
      </c>
      <c r="Q162" s="163">
        <v>2657558.34</v>
      </c>
      <c r="R162" s="163" t="s">
        <v>751</v>
      </c>
      <c r="S162" s="163">
        <v>2657558.34</v>
      </c>
      <c r="T162" s="9" t="s">
        <v>112</v>
      </c>
      <c r="U162" s="9" t="s">
        <v>103</v>
      </c>
      <c r="V162" s="9" t="s">
        <v>791</v>
      </c>
      <c r="W162" s="9" t="s">
        <v>585</v>
      </c>
      <c r="X162" s="9" t="s">
        <v>288</v>
      </c>
      <c r="Y162" s="9" t="s">
        <v>29</v>
      </c>
      <c r="Z162" s="9" t="s">
        <v>543</v>
      </c>
      <c r="AA162" s="8" t="s">
        <v>222</v>
      </c>
      <c r="AB162" s="8"/>
      <c r="AC162" s="1" t="s">
        <v>610</v>
      </c>
    </row>
    <row r="163" spans="1:29" ht="34.5" customHeight="1">
      <c r="A163" s="18">
        <v>155</v>
      </c>
      <c r="B163" s="10" t="s">
        <v>387</v>
      </c>
      <c r="C163" s="11" t="s">
        <v>384</v>
      </c>
      <c r="D163" s="28" t="s">
        <v>458</v>
      </c>
      <c r="E163" s="11" t="s">
        <v>459</v>
      </c>
      <c r="F163" s="11" t="s">
        <v>392</v>
      </c>
      <c r="G163" s="56" t="s">
        <v>460</v>
      </c>
      <c r="H163" s="56" t="s">
        <v>98</v>
      </c>
      <c r="I163" s="9" t="s">
        <v>388</v>
      </c>
      <c r="J163" s="13">
        <v>66.8</v>
      </c>
      <c r="K163" s="13">
        <v>93.95</v>
      </c>
      <c r="L163" s="62">
        <v>3534.25</v>
      </c>
      <c r="M163" s="72">
        <f t="shared" si="3"/>
        <v>33.5</v>
      </c>
      <c r="N163" s="72"/>
      <c r="O163" s="72"/>
      <c r="P163" s="72"/>
      <c r="Q163" s="72"/>
      <c r="R163" s="72"/>
      <c r="S163" s="72"/>
      <c r="T163" s="9" t="s">
        <v>168</v>
      </c>
      <c r="U163" s="9" t="s">
        <v>55</v>
      </c>
      <c r="V163" s="9" t="s">
        <v>607</v>
      </c>
      <c r="W163" s="9" t="s">
        <v>583</v>
      </c>
      <c r="X163" s="9" t="s">
        <v>289</v>
      </c>
      <c r="Y163" s="9" t="s">
        <v>29</v>
      </c>
      <c r="Z163" s="9" t="s">
        <v>543</v>
      </c>
      <c r="AA163" s="8" t="s">
        <v>222</v>
      </c>
      <c r="AB163" s="8"/>
      <c r="AC163" s="1" t="s">
        <v>609</v>
      </c>
    </row>
    <row r="164" spans="1:29" ht="34.5" customHeight="1">
      <c r="A164" s="18">
        <v>156</v>
      </c>
      <c r="B164" s="10" t="s">
        <v>387</v>
      </c>
      <c r="C164" s="11" t="s">
        <v>384</v>
      </c>
      <c r="D164" s="28" t="s">
        <v>461</v>
      </c>
      <c r="E164" s="11" t="s">
        <v>462</v>
      </c>
      <c r="F164" s="11" t="s">
        <v>392</v>
      </c>
      <c r="G164" s="56" t="s">
        <v>460</v>
      </c>
      <c r="H164" s="56" t="s">
        <v>74</v>
      </c>
      <c r="I164" s="9" t="s">
        <v>388</v>
      </c>
      <c r="J164" s="13">
        <v>32.6</v>
      </c>
      <c r="K164" s="13">
        <v>45.85</v>
      </c>
      <c r="L164" s="72">
        <v>1044</v>
      </c>
      <c r="M164" s="72">
        <f t="shared" si="3"/>
        <v>9.895734597156398</v>
      </c>
      <c r="N164" s="72"/>
      <c r="O164" s="72"/>
      <c r="P164" s="72"/>
      <c r="Q164" s="72"/>
      <c r="R164" s="72"/>
      <c r="S164" s="72"/>
      <c r="T164" s="9" t="s">
        <v>168</v>
      </c>
      <c r="U164" s="9" t="s">
        <v>55</v>
      </c>
      <c r="V164" s="9" t="s">
        <v>607</v>
      </c>
      <c r="W164" s="9" t="s">
        <v>583</v>
      </c>
      <c r="X164" s="9" t="s">
        <v>289</v>
      </c>
      <c r="Y164" s="9" t="s">
        <v>29</v>
      </c>
      <c r="Z164" s="9" t="s">
        <v>543</v>
      </c>
      <c r="AA164" s="8" t="s">
        <v>222</v>
      </c>
      <c r="AB164" s="8"/>
      <c r="AC164" s="1" t="s">
        <v>609</v>
      </c>
    </row>
    <row r="165" spans="1:29" ht="34.5" customHeight="1">
      <c r="A165" s="18">
        <v>157</v>
      </c>
      <c r="B165" s="10" t="s">
        <v>387</v>
      </c>
      <c r="C165" s="11" t="s">
        <v>384</v>
      </c>
      <c r="D165" s="9" t="s">
        <v>490</v>
      </c>
      <c r="E165" s="66" t="s">
        <v>491</v>
      </c>
      <c r="F165" s="11" t="s">
        <v>392</v>
      </c>
      <c r="G165" s="56" t="s">
        <v>446</v>
      </c>
      <c r="H165" s="56" t="s">
        <v>492</v>
      </c>
      <c r="I165" s="57" t="s">
        <v>388</v>
      </c>
      <c r="J165" s="137">
        <v>99500000</v>
      </c>
      <c r="K165" s="43">
        <v>139.94</v>
      </c>
      <c r="L165" s="72">
        <v>31.65</v>
      </c>
      <c r="M165" s="72">
        <f t="shared" si="3"/>
        <v>0.3</v>
      </c>
      <c r="N165" s="72"/>
      <c r="O165" s="72"/>
      <c r="P165" s="72"/>
      <c r="Q165" s="72"/>
      <c r="R165" s="72"/>
      <c r="S165" s="72"/>
      <c r="T165" s="9" t="s">
        <v>168</v>
      </c>
      <c r="U165" s="9" t="s">
        <v>55</v>
      </c>
      <c r="V165" s="9" t="s">
        <v>607</v>
      </c>
      <c r="W165" s="9" t="s">
        <v>583</v>
      </c>
      <c r="X165" s="9" t="s">
        <v>289</v>
      </c>
      <c r="Y165" s="9" t="s">
        <v>29</v>
      </c>
      <c r="Z165" s="9" t="s">
        <v>543</v>
      </c>
      <c r="AA165" s="8" t="s">
        <v>222</v>
      </c>
      <c r="AB165" s="8" t="s">
        <v>271</v>
      </c>
      <c r="AC165" s="1" t="s">
        <v>609</v>
      </c>
    </row>
    <row r="166" spans="1:29" ht="34.5" customHeight="1">
      <c r="A166" s="18">
        <v>158</v>
      </c>
      <c r="B166" s="10" t="s">
        <v>387</v>
      </c>
      <c r="C166" s="11" t="s">
        <v>384</v>
      </c>
      <c r="D166" s="39" t="s">
        <v>187</v>
      </c>
      <c r="E166" s="11" t="s">
        <v>367</v>
      </c>
      <c r="F166" s="11" t="s">
        <v>392</v>
      </c>
      <c r="G166" s="56" t="s">
        <v>183</v>
      </c>
      <c r="H166" s="56" t="s">
        <v>185</v>
      </c>
      <c r="I166" s="55" t="s">
        <v>388</v>
      </c>
      <c r="J166" s="140">
        <v>161.2</v>
      </c>
      <c r="K166" s="48">
        <v>226.71</v>
      </c>
      <c r="L166" s="62">
        <v>3921.845</v>
      </c>
      <c r="M166" s="72">
        <f t="shared" si="3"/>
        <v>37.17388625592417</v>
      </c>
      <c r="N166" s="164">
        <v>2905692.59</v>
      </c>
      <c r="O166" s="164" t="s">
        <v>751</v>
      </c>
      <c r="P166" s="163">
        <v>2905692.59</v>
      </c>
      <c r="Q166" s="163">
        <v>304056612</v>
      </c>
      <c r="R166" s="163" t="s">
        <v>751</v>
      </c>
      <c r="S166" s="163">
        <v>304056612</v>
      </c>
      <c r="T166" s="9" t="s">
        <v>112</v>
      </c>
      <c r="U166" s="9" t="s">
        <v>103</v>
      </c>
      <c r="V166" s="9" t="s">
        <v>597</v>
      </c>
      <c r="W166" s="9" t="s">
        <v>583</v>
      </c>
      <c r="X166" s="9" t="s">
        <v>289</v>
      </c>
      <c r="Y166" s="9" t="s">
        <v>29</v>
      </c>
      <c r="Z166" s="9" t="s">
        <v>543</v>
      </c>
      <c r="AA166" s="8" t="s">
        <v>222</v>
      </c>
      <c r="AB166" s="8"/>
      <c r="AC166" s="1" t="s">
        <v>609</v>
      </c>
    </row>
    <row r="167" spans="1:29" ht="34.5" customHeight="1">
      <c r="A167" s="18">
        <v>159</v>
      </c>
      <c r="B167" s="10" t="s">
        <v>387</v>
      </c>
      <c r="C167" s="11" t="s">
        <v>384</v>
      </c>
      <c r="D167" s="39" t="s">
        <v>257</v>
      </c>
      <c r="E167" s="11" t="s">
        <v>347</v>
      </c>
      <c r="F167" s="11" t="s">
        <v>392</v>
      </c>
      <c r="G167" s="63" t="s">
        <v>258</v>
      </c>
      <c r="H167" s="134" t="s">
        <v>259</v>
      </c>
      <c r="I167" s="55" t="s">
        <v>388</v>
      </c>
      <c r="J167" s="136">
        <v>36.3</v>
      </c>
      <c r="K167" s="43">
        <v>51.05</v>
      </c>
      <c r="L167" s="72">
        <v>1139.4</v>
      </c>
      <c r="M167" s="72">
        <f t="shared" si="3"/>
        <v>10.8</v>
      </c>
      <c r="N167" s="164">
        <v>6099178.5</v>
      </c>
      <c r="O167" s="164" t="s">
        <v>751</v>
      </c>
      <c r="P167" s="163">
        <v>6099178.5</v>
      </c>
      <c r="Q167" s="163">
        <v>637942355</v>
      </c>
      <c r="R167" s="163" t="s">
        <v>751</v>
      </c>
      <c r="S167" s="163">
        <v>637942355</v>
      </c>
      <c r="T167" s="9" t="s">
        <v>168</v>
      </c>
      <c r="U167" s="9" t="s">
        <v>55</v>
      </c>
      <c r="V167" s="9" t="s">
        <v>607</v>
      </c>
      <c r="W167" s="9" t="s">
        <v>583</v>
      </c>
      <c r="X167" s="9" t="s">
        <v>289</v>
      </c>
      <c r="Y167" s="9" t="s">
        <v>29</v>
      </c>
      <c r="Z167" s="9" t="s">
        <v>543</v>
      </c>
      <c r="AA167" s="8" t="s">
        <v>222</v>
      </c>
      <c r="AB167" s="8"/>
      <c r="AC167" s="1" t="s">
        <v>609</v>
      </c>
    </row>
    <row r="168" spans="1:29" ht="34.5" customHeight="1">
      <c r="A168" s="18">
        <v>160</v>
      </c>
      <c r="B168" s="10" t="s">
        <v>387</v>
      </c>
      <c r="C168" s="11" t="s">
        <v>384</v>
      </c>
      <c r="D168" s="70" t="s">
        <v>223</v>
      </c>
      <c r="E168" s="11" t="s">
        <v>224</v>
      </c>
      <c r="F168" s="11" t="s">
        <v>423</v>
      </c>
      <c r="G168" s="73" t="s">
        <v>240</v>
      </c>
      <c r="H168" s="73" t="s">
        <v>181</v>
      </c>
      <c r="I168" s="57" t="s">
        <v>383</v>
      </c>
      <c r="J168" s="137">
        <v>22000000</v>
      </c>
      <c r="K168" s="26">
        <v>22000000</v>
      </c>
      <c r="L168" s="62">
        <v>2094</v>
      </c>
      <c r="M168" s="72">
        <f t="shared" si="3"/>
        <v>19.848341232227487</v>
      </c>
      <c r="N168" s="72"/>
      <c r="O168" s="72"/>
      <c r="P168" s="72"/>
      <c r="Q168" s="72"/>
      <c r="R168" s="72"/>
      <c r="S168" s="72"/>
      <c r="T168" s="9" t="s">
        <v>112</v>
      </c>
      <c r="U168" s="9" t="s">
        <v>103</v>
      </c>
      <c r="V168" s="9" t="s">
        <v>597</v>
      </c>
      <c r="W168" s="9" t="s">
        <v>583</v>
      </c>
      <c r="X168" s="9" t="s">
        <v>289</v>
      </c>
      <c r="Y168" s="9" t="s">
        <v>29</v>
      </c>
      <c r="Z168" s="9" t="s">
        <v>543</v>
      </c>
      <c r="AA168" s="8" t="s">
        <v>222</v>
      </c>
      <c r="AB168" s="8"/>
      <c r="AC168" s="1" t="s">
        <v>609</v>
      </c>
    </row>
    <row r="169" spans="1:29" ht="34.5" customHeight="1">
      <c r="A169" s="18">
        <v>161</v>
      </c>
      <c r="B169" s="10" t="s">
        <v>387</v>
      </c>
      <c r="C169" s="11" t="s">
        <v>384</v>
      </c>
      <c r="D169" s="42" t="s">
        <v>216</v>
      </c>
      <c r="E169" s="11" t="s">
        <v>33</v>
      </c>
      <c r="F169" s="11" t="s">
        <v>423</v>
      </c>
      <c r="G169" s="56" t="s">
        <v>215</v>
      </c>
      <c r="H169" s="56" t="s">
        <v>185</v>
      </c>
      <c r="I169" s="12" t="s">
        <v>388</v>
      </c>
      <c r="J169" s="138">
        <v>93.1</v>
      </c>
      <c r="K169" s="53">
        <v>130.93</v>
      </c>
      <c r="L169" s="62">
        <v>4642</v>
      </c>
      <c r="M169" s="72">
        <f t="shared" si="3"/>
        <v>44</v>
      </c>
      <c r="N169" s="72"/>
      <c r="O169" s="72"/>
      <c r="P169" s="72"/>
      <c r="Q169" s="72"/>
      <c r="R169" s="72"/>
      <c r="S169" s="72"/>
      <c r="T169" s="14" t="s">
        <v>112</v>
      </c>
      <c r="U169" s="9" t="s">
        <v>103</v>
      </c>
      <c r="V169" s="9" t="s">
        <v>597</v>
      </c>
      <c r="W169" s="9" t="s">
        <v>583</v>
      </c>
      <c r="X169" s="9" t="s">
        <v>289</v>
      </c>
      <c r="Y169" s="9" t="s">
        <v>29</v>
      </c>
      <c r="Z169" s="9" t="s">
        <v>543</v>
      </c>
      <c r="AA169" s="8" t="s">
        <v>222</v>
      </c>
      <c r="AB169" s="8"/>
      <c r="AC169" s="1" t="s">
        <v>609</v>
      </c>
    </row>
    <row r="170" spans="1:29" ht="34.5" customHeight="1">
      <c r="A170" s="18">
        <v>162</v>
      </c>
      <c r="B170" s="10" t="s">
        <v>387</v>
      </c>
      <c r="C170" s="11" t="s">
        <v>384</v>
      </c>
      <c r="D170" s="42" t="s">
        <v>89</v>
      </c>
      <c r="E170" s="67" t="s">
        <v>140</v>
      </c>
      <c r="F170" s="8" t="s">
        <v>423</v>
      </c>
      <c r="G170" s="56" t="s">
        <v>348</v>
      </c>
      <c r="H170" s="56" t="s">
        <v>81</v>
      </c>
      <c r="I170" s="9" t="s">
        <v>388</v>
      </c>
      <c r="J170" s="15">
        <v>13.4</v>
      </c>
      <c r="K170" s="26">
        <v>19414054.004653547</v>
      </c>
      <c r="L170" s="62">
        <v>436.67</v>
      </c>
      <c r="M170" s="72">
        <f t="shared" si="3"/>
        <v>4.139052132701422</v>
      </c>
      <c r="N170" s="72"/>
      <c r="O170" s="72"/>
      <c r="P170" s="72"/>
      <c r="Q170" s="72"/>
      <c r="R170" s="72"/>
      <c r="S170" s="72"/>
      <c r="T170" s="9" t="s">
        <v>168</v>
      </c>
      <c r="U170" s="9" t="s">
        <v>55</v>
      </c>
      <c r="V170" s="9" t="s">
        <v>607</v>
      </c>
      <c r="W170" s="9" t="s">
        <v>583</v>
      </c>
      <c r="X170" s="9" t="s">
        <v>289</v>
      </c>
      <c r="Y170" s="9" t="s">
        <v>29</v>
      </c>
      <c r="Z170" s="9" t="s">
        <v>543</v>
      </c>
      <c r="AA170" s="8" t="s">
        <v>222</v>
      </c>
      <c r="AB170" s="8"/>
      <c r="AC170" s="1" t="s">
        <v>609</v>
      </c>
    </row>
    <row r="171" spans="1:29" ht="34.5" customHeight="1">
      <c r="A171" s="18">
        <v>163</v>
      </c>
      <c r="B171" s="10" t="s">
        <v>387</v>
      </c>
      <c r="C171" s="11" t="s">
        <v>384</v>
      </c>
      <c r="D171" s="39" t="s">
        <v>2</v>
      </c>
      <c r="E171" s="11" t="s">
        <v>506</v>
      </c>
      <c r="F171" s="11" t="s">
        <v>423</v>
      </c>
      <c r="G171" s="56" t="s">
        <v>531</v>
      </c>
      <c r="H171" s="56" t="s">
        <v>455</v>
      </c>
      <c r="I171" s="57" t="s">
        <v>388</v>
      </c>
      <c r="J171" s="137">
        <v>49400000</v>
      </c>
      <c r="K171" s="123">
        <v>69.48</v>
      </c>
      <c r="L171" s="62">
        <v>2004.25</v>
      </c>
      <c r="M171" s="72">
        <f t="shared" si="3"/>
        <v>18.997630331753555</v>
      </c>
      <c r="N171" s="72"/>
      <c r="O171" s="72"/>
      <c r="P171" s="72"/>
      <c r="Q171" s="72"/>
      <c r="R171" s="72"/>
      <c r="S171" s="72"/>
      <c r="T171" s="9" t="s">
        <v>112</v>
      </c>
      <c r="U171" s="9" t="s">
        <v>103</v>
      </c>
      <c r="V171" s="9" t="s">
        <v>597</v>
      </c>
      <c r="W171" s="9" t="s">
        <v>583</v>
      </c>
      <c r="X171" s="9" t="s">
        <v>289</v>
      </c>
      <c r="Y171" s="9" t="s">
        <v>29</v>
      </c>
      <c r="Z171" s="9" t="s">
        <v>543</v>
      </c>
      <c r="AA171" s="8" t="s">
        <v>222</v>
      </c>
      <c r="AB171" s="8"/>
      <c r="AC171" s="1" t="s">
        <v>609</v>
      </c>
    </row>
    <row r="172" spans="1:29" ht="34.5" customHeight="1">
      <c r="A172" s="18">
        <v>164</v>
      </c>
      <c r="B172" s="10" t="s">
        <v>387</v>
      </c>
      <c r="C172" s="11" t="s">
        <v>384</v>
      </c>
      <c r="D172" s="39" t="s">
        <v>260</v>
      </c>
      <c r="E172" s="8" t="s">
        <v>26</v>
      </c>
      <c r="F172" s="11" t="s">
        <v>423</v>
      </c>
      <c r="G172" s="63" t="s">
        <v>261</v>
      </c>
      <c r="H172" s="63" t="s">
        <v>262</v>
      </c>
      <c r="I172" s="133" t="s">
        <v>388</v>
      </c>
      <c r="J172" s="62">
        <v>33.9</v>
      </c>
      <c r="K172" s="53">
        <v>47.68</v>
      </c>
      <c r="L172" s="72">
        <v>2070.628</v>
      </c>
      <c r="M172" s="72">
        <f t="shared" si="3"/>
        <v>19.62680568720379</v>
      </c>
      <c r="N172" s="72"/>
      <c r="O172" s="72"/>
      <c r="P172" s="72"/>
      <c r="Q172" s="72"/>
      <c r="R172" s="72"/>
      <c r="S172" s="72"/>
      <c r="T172" s="9" t="s">
        <v>168</v>
      </c>
      <c r="U172" s="9" t="s">
        <v>55</v>
      </c>
      <c r="V172" s="9" t="s">
        <v>607</v>
      </c>
      <c r="W172" s="9" t="s">
        <v>583</v>
      </c>
      <c r="X172" s="9" t="s">
        <v>289</v>
      </c>
      <c r="Y172" s="9" t="s">
        <v>29</v>
      </c>
      <c r="Z172" s="9" t="s">
        <v>543</v>
      </c>
      <c r="AA172" s="8" t="s">
        <v>222</v>
      </c>
      <c r="AB172" s="8"/>
      <c r="AC172" s="1" t="s">
        <v>609</v>
      </c>
    </row>
    <row r="173" spans="1:29" ht="34.5" customHeight="1">
      <c r="A173" s="18">
        <v>165</v>
      </c>
      <c r="B173" s="10" t="s">
        <v>387</v>
      </c>
      <c r="C173" s="11" t="s">
        <v>384</v>
      </c>
      <c r="D173" s="70" t="s">
        <v>235</v>
      </c>
      <c r="E173" s="8" t="s">
        <v>27</v>
      </c>
      <c r="F173" s="11" t="s">
        <v>423</v>
      </c>
      <c r="G173" s="63" t="s">
        <v>263</v>
      </c>
      <c r="H173" s="63" t="s">
        <v>264</v>
      </c>
      <c r="I173" s="133"/>
      <c r="J173" s="62"/>
      <c r="K173" s="53"/>
      <c r="L173" s="62">
        <v>4448.62</v>
      </c>
      <c r="M173" s="72">
        <f t="shared" si="3"/>
        <v>42.16701421800948</v>
      </c>
      <c r="N173" s="72"/>
      <c r="O173" s="72"/>
      <c r="P173" s="72"/>
      <c r="Q173" s="72"/>
      <c r="R173" s="72"/>
      <c r="S173" s="72"/>
      <c r="T173" s="9" t="s">
        <v>112</v>
      </c>
      <c r="U173" s="9" t="s">
        <v>103</v>
      </c>
      <c r="V173" s="9" t="s">
        <v>597</v>
      </c>
      <c r="W173" s="9" t="s">
        <v>583</v>
      </c>
      <c r="X173" s="9" t="s">
        <v>289</v>
      </c>
      <c r="Y173" s="9" t="s">
        <v>29</v>
      </c>
      <c r="Z173" s="9" t="s">
        <v>543</v>
      </c>
      <c r="AA173" s="8" t="s">
        <v>222</v>
      </c>
      <c r="AB173" s="8"/>
      <c r="AC173" s="1" t="s">
        <v>609</v>
      </c>
    </row>
    <row r="174" spans="1:29" ht="34.5" customHeight="1">
      <c r="A174" s="18">
        <v>166</v>
      </c>
      <c r="B174" s="10" t="s">
        <v>387</v>
      </c>
      <c r="C174" s="11" t="s">
        <v>384</v>
      </c>
      <c r="D174" s="39" t="s">
        <v>422</v>
      </c>
      <c r="E174" s="11" t="s">
        <v>364</v>
      </c>
      <c r="F174" s="11" t="s">
        <v>619</v>
      </c>
      <c r="G174" s="56" t="s">
        <v>421</v>
      </c>
      <c r="H174" s="56" t="s">
        <v>349</v>
      </c>
      <c r="I174" s="9" t="s">
        <v>388</v>
      </c>
      <c r="J174" s="13">
        <v>23.4</v>
      </c>
      <c r="K174" s="13">
        <v>32.91</v>
      </c>
      <c r="L174" s="72">
        <v>200</v>
      </c>
      <c r="M174" s="72">
        <f t="shared" si="3"/>
        <v>1.8957345971563981</v>
      </c>
      <c r="N174" s="72"/>
      <c r="O174" s="72"/>
      <c r="P174" s="72"/>
      <c r="Q174" s="72"/>
      <c r="R174" s="72"/>
      <c r="S174" s="72"/>
      <c r="T174" s="9" t="s">
        <v>112</v>
      </c>
      <c r="U174" s="9" t="s">
        <v>103</v>
      </c>
      <c r="V174" s="9" t="s">
        <v>791</v>
      </c>
      <c r="W174" s="9" t="s">
        <v>584</v>
      </c>
      <c r="X174" s="9" t="s">
        <v>288</v>
      </c>
      <c r="Y174" s="9" t="s">
        <v>29</v>
      </c>
      <c r="Z174" s="9" t="s">
        <v>543</v>
      </c>
      <c r="AA174" s="8" t="s">
        <v>222</v>
      </c>
      <c r="AB174" s="8"/>
      <c r="AC174" s="1" t="s">
        <v>609</v>
      </c>
    </row>
    <row r="175" spans="1:29" ht="34.5" customHeight="1">
      <c r="A175" s="18">
        <v>167</v>
      </c>
      <c r="B175" s="10" t="s">
        <v>387</v>
      </c>
      <c r="C175" s="11" t="s">
        <v>384</v>
      </c>
      <c r="D175" s="39">
        <v>5409</v>
      </c>
      <c r="E175" s="11" t="s">
        <v>34</v>
      </c>
      <c r="F175" s="11" t="s">
        <v>51</v>
      </c>
      <c r="G175" s="63" t="s">
        <v>265</v>
      </c>
      <c r="H175" s="63" t="s">
        <v>259</v>
      </c>
      <c r="I175" s="9" t="s">
        <v>388</v>
      </c>
      <c r="J175" s="136">
        <v>78.3</v>
      </c>
      <c r="K175" s="43">
        <v>110.12</v>
      </c>
      <c r="L175" s="72">
        <v>1400</v>
      </c>
      <c r="M175" s="72">
        <f t="shared" si="3"/>
        <v>13.270142180094787</v>
      </c>
      <c r="N175" s="72"/>
      <c r="O175" s="72"/>
      <c r="P175" s="72"/>
      <c r="Q175" s="72"/>
      <c r="R175" s="72"/>
      <c r="S175" s="72"/>
      <c r="T175" s="9" t="s">
        <v>112</v>
      </c>
      <c r="U175" s="9" t="s">
        <v>103</v>
      </c>
      <c r="V175" s="9" t="s">
        <v>791</v>
      </c>
      <c r="W175" s="9" t="s">
        <v>585</v>
      </c>
      <c r="X175" s="9" t="s">
        <v>288</v>
      </c>
      <c r="Y175" s="9" t="s">
        <v>29</v>
      </c>
      <c r="Z175" s="9" t="s">
        <v>543</v>
      </c>
      <c r="AA175" s="8" t="s">
        <v>222</v>
      </c>
      <c r="AB175" s="8"/>
      <c r="AC175" s="1" t="s">
        <v>609</v>
      </c>
    </row>
    <row r="176" spans="1:29" ht="34.5" customHeight="1">
      <c r="A176" s="18">
        <v>168</v>
      </c>
      <c r="B176" s="10" t="s">
        <v>387</v>
      </c>
      <c r="C176" s="11" t="s">
        <v>384</v>
      </c>
      <c r="D176" s="70" t="s">
        <v>233</v>
      </c>
      <c r="E176" s="68" t="s">
        <v>234</v>
      </c>
      <c r="F176" s="11" t="s">
        <v>413</v>
      </c>
      <c r="G176" s="63" t="s">
        <v>183</v>
      </c>
      <c r="H176" s="63" t="s">
        <v>185</v>
      </c>
      <c r="I176" s="54" t="s">
        <v>388</v>
      </c>
      <c r="J176" s="62">
        <v>283.7</v>
      </c>
      <c r="K176" s="53">
        <v>398.99</v>
      </c>
      <c r="L176" s="72">
        <v>608.35</v>
      </c>
      <c r="M176" s="72">
        <f t="shared" si="3"/>
        <v>5.766350710900475</v>
      </c>
      <c r="N176" s="164">
        <v>3000000</v>
      </c>
      <c r="O176" s="164" t="s">
        <v>751</v>
      </c>
      <c r="P176" s="163">
        <v>3000000</v>
      </c>
      <c r="Q176" s="163">
        <v>314254200</v>
      </c>
      <c r="R176" s="163" t="s">
        <v>751</v>
      </c>
      <c r="S176" s="163">
        <v>314254200</v>
      </c>
      <c r="T176" s="9" t="s">
        <v>112</v>
      </c>
      <c r="U176" s="9" t="s">
        <v>103</v>
      </c>
      <c r="V176" s="9" t="s">
        <v>791</v>
      </c>
      <c r="W176" s="9" t="s">
        <v>585</v>
      </c>
      <c r="X176" s="9" t="s">
        <v>288</v>
      </c>
      <c r="Y176" s="9" t="s">
        <v>29</v>
      </c>
      <c r="Z176" s="9" t="s">
        <v>543</v>
      </c>
      <c r="AA176" s="8" t="s">
        <v>222</v>
      </c>
      <c r="AB176" s="8"/>
      <c r="AC176" s="1" t="s">
        <v>609</v>
      </c>
    </row>
    <row r="177" spans="1:29" ht="40.5" customHeight="1">
      <c r="A177" s="18">
        <v>169</v>
      </c>
      <c r="B177" s="10" t="s">
        <v>387</v>
      </c>
      <c r="C177" s="11" t="s">
        <v>384</v>
      </c>
      <c r="D177" s="70"/>
      <c r="E177" s="68" t="s">
        <v>338</v>
      </c>
      <c r="F177" s="11" t="s">
        <v>80</v>
      </c>
      <c r="G177" s="63"/>
      <c r="H177" s="63"/>
      <c r="I177" s="54"/>
      <c r="J177" s="62"/>
      <c r="K177" s="53"/>
      <c r="L177" s="62">
        <v>5284.51</v>
      </c>
      <c r="M177" s="72">
        <f t="shared" si="3"/>
        <v>50.09014218009479</v>
      </c>
      <c r="N177" s="72"/>
      <c r="O177" s="72"/>
      <c r="P177" s="72"/>
      <c r="Q177" s="72"/>
      <c r="R177" s="72"/>
      <c r="S177" s="72"/>
      <c r="T177" s="9" t="s">
        <v>112</v>
      </c>
      <c r="U177" s="9" t="s">
        <v>103</v>
      </c>
      <c r="V177" s="9" t="s">
        <v>597</v>
      </c>
      <c r="W177" s="9" t="s">
        <v>583</v>
      </c>
      <c r="X177" s="9" t="s">
        <v>289</v>
      </c>
      <c r="Y177" s="9" t="s">
        <v>29</v>
      </c>
      <c r="Z177" s="9" t="s">
        <v>543</v>
      </c>
      <c r="AA177" s="8" t="s">
        <v>222</v>
      </c>
      <c r="AB177" s="8"/>
      <c r="AC177" s="1" t="s">
        <v>609</v>
      </c>
    </row>
    <row r="178" spans="1:29" ht="40.5" customHeight="1">
      <c r="A178" s="18">
        <v>170</v>
      </c>
      <c r="B178" s="10" t="s">
        <v>387</v>
      </c>
      <c r="C178" s="11" t="s">
        <v>384</v>
      </c>
      <c r="D178" s="70"/>
      <c r="E178" s="68" t="s">
        <v>322</v>
      </c>
      <c r="F178" s="11" t="s">
        <v>51</v>
      </c>
      <c r="G178" s="63"/>
      <c r="H178" s="63"/>
      <c r="I178" s="54"/>
      <c r="J178" s="62"/>
      <c r="K178" s="53"/>
      <c r="L178" s="72">
        <v>50.23</v>
      </c>
      <c r="M178" s="72">
        <f t="shared" si="3"/>
        <v>0.47611374407582935</v>
      </c>
      <c r="N178" s="72"/>
      <c r="O178" s="72"/>
      <c r="P178" s="72"/>
      <c r="Q178" s="72"/>
      <c r="R178" s="72"/>
      <c r="S178" s="72"/>
      <c r="T178" s="9" t="s">
        <v>112</v>
      </c>
      <c r="U178" s="9" t="s">
        <v>103</v>
      </c>
      <c r="V178" s="9" t="s">
        <v>791</v>
      </c>
      <c r="W178" s="9" t="s">
        <v>585</v>
      </c>
      <c r="X178" s="9" t="s">
        <v>288</v>
      </c>
      <c r="Y178" s="9" t="s">
        <v>29</v>
      </c>
      <c r="Z178" s="9" t="s">
        <v>543</v>
      </c>
      <c r="AA178" s="8" t="s">
        <v>222</v>
      </c>
      <c r="AB178" s="8"/>
      <c r="AC178" s="1" t="s">
        <v>609</v>
      </c>
    </row>
    <row r="179" spans="1:29" ht="40.5" customHeight="1">
      <c r="A179" s="18">
        <v>171</v>
      </c>
      <c r="B179" s="10" t="s">
        <v>387</v>
      </c>
      <c r="C179" s="11" t="s">
        <v>384</v>
      </c>
      <c r="D179" s="70"/>
      <c r="E179" s="68" t="s">
        <v>599</v>
      </c>
      <c r="F179" s="11" t="s">
        <v>620</v>
      </c>
      <c r="G179" s="63"/>
      <c r="H179" s="63"/>
      <c r="I179" s="54"/>
      <c r="J179" s="62"/>
      <c r="K179" s="53"/>
      <c r="L179" s="62">
        <v>200</v>
      </c>
      <c r="M179" s="72">
        <f t="shared" si="3"/>
        <v>1.8957345971563981</v>
      </c>
      <c r="N179" s="72"/>
      <c r="O179" s="72"/>
      <c r="P179" s="72"/>
      <c r="Q179" s="72"/>
      <c r="R179" s="72"/>
      <c r="S179" s="72"/>
      <c r="T179" s="9" t="s">
        <v>112</v>
      </c>
      <c r="U179" s="9" t="s">
        <v>103</v>
      </c>
      <c r="V179" s="9" t="s">
        <v>791</v>
      </c>
      <c r="W179" s="9" t="s">
        <v>584</v>
      </c>
      <c r="X179" s="9" t="s">
        <v>288</v>
      </c>
      <c r="Y179" s="9"/>
      <c r="Z179" s="9" t="s">
        <v>543</v>
      </c>
      <c r="AA179" s="8" t="s">
        <v>222</v>
      </c>
      <c r="AB179" s="8"/>
      <c r="AC179" s="1" t="s">
        <v>609</v>
      </c>
    </row>
    <row r="180" spans="1:29" ht="40.5" customHeight="1">
      <c r="A180" s="18">
        <v>172</v>
      </c>
      <c r="B180" s="10" t="s">
        <v>387</v>
      </c>
      <c r="C180" s="11" t="s">
        <v>384</v>
      </c>
      <c r="D180" s="70" t="s">
        <v>834</v>
      </c>
      <c r="E180" s="68" t="s">
        <v>299</v>
      </c>
      <c r="F180" s="11" t="s">
        <v>423</v>
      </c>
      <c r="G180" s="63" t="s">
        <v>835</v>
      </c>
      <c r="H180" s="63" t="s">
        <v>836</v>
      </c>
      <c r="I180" s="63" t="s">
        <v>388</v>
      </c>
      <c r="J180" s="62">
        <v>133.7</v>
      </c>
      <c r="K180" s="53"/>
      <c r="L180" s="62">
        <v>1780</v>
      </c>
      <c r="M180" s="72">
        <f t="shared" si="3"/>
        <v>16.872037914691944</v>
      </c>
      <c r="N180" s="164">
        <v>0</v>
      </c>
      <c r="O180" s="164">
        <v>12000000</v>
      </c>
      <c r="P180" s="163">
        <v>12000000</v>
      </c>
      <c r="Q180" s="163">
        <v>0</v>
      </c>
      <c r="R180" s="163">
        <v>1254618000</v>
      </c>
      <c r="S180" s="163">
        <v>1254618000</v>
      </c>
      <c r="T180" s="9" t="s">
        <v>112</v>
      </c>
      <c r="U180" s="9" t="s">
        <v>103</v>
      </c>
      <c r="V180" s="9" t="s">
        <v>597</v>
      </c>
      <c r="W180" s="9" t="s">
        <v>583</v>
      </c>
      <c r="X180" s="9" t="s">
        <v>289</v>
      </c>
      <c r="Y180" s="9"/>
      <c r="Z180" s="9" t="s">
        <v>543</v>
      </c>
      <c r="AA180" s="8" t="s">
        <v>222</v>
      </c>
      <c r="AB180" s="8" t="s">
        <v>540</v>
      </c>
      <c r="AC180" s="1" t="s">
        <v>609</v>
      </c>
    </row>
    <row r="181" spans="1:28" ht="40.5" customHeight="1">
      <c r="A181" s="18">
        <v>173</v>
      </c>
      <c r="B181" s="10" t="s">
        <v>387</v>
      </c>
      <c r="C181" s="11" t="s">
        <v>381</v>
      </c>
      <c r="D181" s="70"/>
      <c r="E181" s="68" t="s">
        <v>614</v>
      </c>
      <c r="F181" s="11" t="s">
        <v>395</v>
      </c>
      <c r="G181" s="63"/>
      <c r="H181" s="63"/>
      <c r="I181" s="54"/>
      <c r="J181" s="62"/>
      <c r="K181" s="53"/>
      <c r="L181" s="72">
        <v>10</v>
      </c>
      <c r="M181" s="72">
        <f aca="true" t="shared" si="4" ref="M181:M209">L181/105.5</f>
        <v>0.0947867298578199</v>
      </c>
      <c r="N181" s="72"/>
      <c r="O181" s="72"/>
      <c r="P181" s="72"/>
      <c r="Q181" s="72"/>
      <c r="R181" s="72"/>
      <c r="S181" s="72"/>
      <c r="T181" s="9" t="s">
        <v>112</v>
      </c>
      <c r="U181" s="9" t="s">
        <v>103</v>
      </c>
      <c r="V181" s="9" t="s">
        <v>791</v>
      </c>
      <c r="W181" s="9" t="s">
        <v>584</v>
      </c>
      <c r="X181" s="9"/>
      <c r="Y181" s="9"/>
      <c r="Z181" s="9" t="s">
        <v>543</v>
      </c>
      <c r="AA181" s="8" t="s">
        <v>222</v>
      </c>
      <c r="AB181" s="8"/>
    </row>
    <row r="182" spans="1:29" ht="39" customHeight="1">
      <c r="A182" s="18">
        <v>174</v>
      </c>
      <c r="B182" s="10" t="s">
        <v>387</v>
      </c>
      <c r="C182" s="11" t="s">
        <v>384</v>
      </c>
      <c r="D182" s="70"/>
      <c r="E182" s="68" t="s">
        <v>634</v>
      </c>
      <c r="F182" s="11" t="s">
        <v>395</v>
      </c>
      <c r="G182" s="63"/>
      <c r="H182" s="63"/>
      <c r="I182" s="54"/>
      <c r="J182" s="62"/>
      <c r="K182" s="53"/>
      <c r="L182" s="62">
        <v>52750</v>
      </c>
      <c r="M182" s="72">
        <f t="shared" si="4"/>
        <v>500</v>
      </c>
      <c r="N182" s="72"/>
      <c r="O182" s="72"/>
      <c r="P182" s="72"/>
      <c r="Q182" s="72"/>
      <c r="R182" s="72"/>
      <c r="S182" s="72"/>
      <c r="T182" s="14" t="s">
        <v>168</v>
      </c>
      <c r="U182" s="9" t="s">
        <v>55</v>
      </c>
      <c r="V182" s="9" t="s">
        <v>607</v>
      </c>
      <c r="W182" s="9" t="s">
        <v>584</v>
      </c>
      <c r="X182" s="9" t="s">
        <v>288</v>
      </c>
      <c r="Y182" s="9"/>
      <c r="Z182" s="9" t="s">
        <v>543</v>
      </c>
      <c r="AA182" s="8" t="s">
        <v>222</v>
      </c>
      <c r="AB182" s="8"/>
      <c r="AC182" s="1" t="s">
        <v>609</v>
      </c>
    </row>
    <row r="183" spans="1:29" ht="42" customHeight="1">
      <c r="A183" s="18">
        <v>175</v>
      </c>
      <c r="B183" s="10" t="s">
        <v>387</v>
      </c>
      <c r="C183" s="11" t="s">
        <v>384</v>
      </c>
      <c r="D183" s="70"/>
      <c r="E183" s="68" t="s">
        <v>633</v>
      </c>
      <c r="F183" s="11" t="s">
        <v>395</v>
      </c>
      <c r="G183" s="63"/>
      <c r="H183" s="63"/>
      <c r="I183" s="54"/>
      <c r="J183" s="62"/>
      <c r="K183" s="53"/>
      <c r="L183" s="62">
        <v>52750</v>
      </c>
      <c r="M183" s="72">
        <f t="shared" si="4"/>
        <v>500</v>
      </c>
      <c r="N183" s="72"/>
      <c r="O183" s="72"/>
      <c r="P183" s="72"/>
      <c r="Q183" s="72"/>
      <c r="R183" s="72"/>
      <c r="S183" s="72"/>
      <c r="T183" s="14" t="s">
        <v>168</v>
      </c>
      <c r="U183" s="9" t="s">
        <v>55</v>
      </c>
      <c r="V183" s="9" t="s">
        <v>607</v>
      </c>
      <c r="W183" s="9" t="s">
        <v>584</v>
      </c>
      <c r="X183" s="9" t="s">
        <v>288</v>
      </c>
      <c r="Y183" s="9"/>
      <c r="Z183" s="9" t="s">
        <v>543</v>
      </c>
      <c r="AA183" s="8" t="s">
        <v>222</v>
      </c>
      <c r="AB183" s="8"/>
      <c r="AC183" s="1" t="s">
        <v>609</v>
      </c>
    </row>
    <row r="184" spans="1:28" ht="42" customHeight="1">
      <c r="A184" s="18">
        <v>176</v>
      </c>
      <c r="B184" s="10" t="s">
        <v>387</v>
      </c>
      <c r="C184" s="11" t="s">
        <v>384</v>
      </c>
      <c r="D184" s="70" t="s">
        <v>774</v>
      </c>
      <c r="E184" s="68" t="s">
        <v>775</v>
      </c>
      <c r="F184" s="11" t="s">
        <v>412</v>
      </c>
      <c r="G184" s="63" t="s">
        <v>776</v>
      </c>
      <c r="H184" s="63" t="s">
        <v>777</v>
      </c>
      <c r="I184" s="63" t="s">
        <v>388</v>
      </c>
      <c r="J184" s="139">
        <v>25.1</v>
      </c>
      <c r="K184" s="53"/>
      <c r="L184" s="62"/>
      <c r="M184" s="72"/>
      <c r="N184" s="164">
        <v>734000</v>
      </c>
      <c r="O184" s="164" t="s">
        <v>751</v>
      </c>
      <c r="P184" s="163">
        <v>734000</v>
      </c>
      <c r="Q184" s="163">
        <v>76822789</v>
      </c>
      <c r="R184" s="163" t="s">
        <v>751</v>
      </c>
      <c r="S184" s="163">
        <v>76822789</v>
      </c>
      <c r="T184" s="9" t="s">
        <v>112</v>
      </c>
      <c r="U184" s="9" t="s">
        <v>103</v>
      </c>
      <c r="V184" s="9"/>
      <c r="W184" s="9"/>
      <c r="X184" s="9"/>
      <c r="Y184" s="9"/>
      <c r="Z184" s="9"/>
      <c r="AA184" s="8" t="s">
        <v>222</v>
      </c>
      <c r="AB184" s="8"/>
    </row>
    <row r="185" spans="1:28" s="171" customFormat="1" ht="42" customHeight="1">
      <c r="A185" s="18">
        <v>177</v>
      </c>
      <c r="B185" s="10" t="s">
        <v>387</v>
      </c>
      <c r="C185" s="11" t="s">
        <v>384</v>
      </c>
      <c r="D185" s="70" t="s">
        <v>829</v>
      </c>
      <c r="E185" s="165" t="s">
        <v>830</v>
      </c>
      <c r="F185" s="11" t="s">
        <v>392</v>
      </c>
      <c r="G185" s="63" t="s">
        <v>831</v>
      </c>
      <c r="H185" s="63" t="s">
        <v>212</v>
      </c>
      <c r="I185" s="63" t="s">
        <v>388</v>
      </c>
      <c r="J185" s="139">
        <v>225</v>
      </c>
      <c r="K185" s="53"/>
      <c r="L185" s="62"/>
      <c r="M185" s="72"/>
      <c r="N185" s="164">
        <v>0</v>
      </c>
      <c r="O185" s="164">
        <v>996779.4</v>
      </c>
      <c r="P185" s="163">
        <v>996779.4</v>
      </c>
      <c r="Q185" s="163">
        <v>0</v>
      </c>
      <c r="R185" s="163">
        <v>104287990.48</v>
      </c>
      <c r="S185" s="163">
        <v>104287990.48</v>
      </c>
      <c r="T185" s="9" t="s">
        <v>112</v>
      </c>
      <c r="U185" s="9" t="s">
        <v>103</v>
      </c>
      <c r="V185" s="169"/>
      <c r="W185" s="169"/>
      <c r="X185" s="169"/>
      <c r="Y185" s="169"/>
      <c r="Z185" s="169"/>
      <c r="AA185" s="8" t="s">
        <v>222</v>
      </c>
      <c r="AB185" s="170"/>
    </row>
    <row r="186" spans="1:28" s="171" customFormat="1" ht="42" customHeight="1">
      <c r="A186" s="18">
        <v>178</v>
      </c>
      <c r="B186" s="10" t="s">
        <v>387</v>
      </c>
      <c r="C186" s="11" t="s">
        <v>384</v>
      </c>
      <c r="D186" s="70">
        <v>5218</v>
      </c>
      <c r="E186" s="165" t="s">
        <v>832</v>
      </c>
      <c r="F186" s="11" t="s">
        <v>423</v>
      </c>
      <c r="G186" s="63" t="s">
        <v>833</v>
      </c>
      <c r="H186" s="63" t="s">
        <v>492</v>
      </c>
      <c r="I186" s="63" t="s">
        <v>388</v>
      </c>
      <c r="J186" s="139">
        <v>259.6</v>
      </c>
      <c r="K186" s="53"/>
      <c r="L186" s="62"/>
      <c r="M186" s="72"/>
      <c r="N186" s="164">
        <v>0</v>
      </c>
      <c r="O186" s="164">
        <v>6480289.91</v>
      </c>
      <c r="P186" s="163">
        <v>6480289.91</v>
      </c>
      <c r="Q186" s="163">
        <v>0</v>
      </c>
      <c r="R186" s="163">
        <v>677749545</v>
      </c>
      <c r="S186" s="163">
        <v>677749545</v>
      </c>
      <c r="T186" s="9" t="s">
        <v>112</v>
      </c>
      <c r="U186" s="9" t="s">
        <v>103</v>
      </c>
      <c r="V186" s="169"/>
      <c r="W186" s="169"/>
      <c r="X186" s="169"/>
      <c r="Y186" s="169"/>
      <c r="Z186" s="169"/>
      <c r="AA186" s="8" t="s">
        <v>222</v>
      </c>
      <c r="AB186" s="170"/>
    </row>
    <row r="187" spans="1:29" ht="43.5" customHeight="1">
      <c r="A187" s="18">
        <v>179</v>
      </c>
      <c r="B187" s="10" t="s">
        <v>386</v>
      </c>
      <c r="C187" s="11" t="s">
        <v>384</v>
      </c>
      <c r="D187" s="70" t="s">
        <v>230</v>
      </c>
      <c r="E187" s="68" t="s">
        <v>539</v>
      </c>
      <c r="F187" s="11" t="s">
        <v>50</v>
      </c>
      <c r="G187" s="63" t="s">
        <v>269</v>
      </c>
      <c r="H187" s="63" t="s">
        <v>455</v>
      </c>
      <c r="I187" s="9" t="s">
        <v>124</v>
      </c>
      <c r="J187" s="139">
        <v>23.03</v>
      </c>
      <c r="K187" s="13"/>
      <c r="L187" s="72">
        <v>100</v>
      </c>
      <c r="M187" s="72">
        <f t="shared" si="4"/>
        <v>0.9478672985781991</v>
      </c>
      <c r="N187" s="72"/>
      <c r="O187" s="72"/>
      <c r="P187" s="72"/>
      <c r="Q187" s="72"/>
      <c r="R187" s="72"/>
      <c r="S187" s="72"/>
      <c r="T187" s="9" t="s">
        <v>112</v>
      </c>
      <c r="U187" s="9" t="s">
        <v>103</v>
      </c>
      <c r="V187" s="9" t="s">
        <v>791</v>
      </c>
      <c r="W187" s="9" t="s">
        <v>584</v>
      </c>
      <c r="X187" s="9" t="s">
        <v>289</v>
      </c>
      <c r="Y187" s="9" t="s">
        <v>293</v>
      </c>
      <c r="Z187" s="9" t="s">
        <v>543</v>
      </c>
      <c r="AA187" s="8" t="s">
        <v>222</v>
      </c>
      <c r="AB187" s="8"/>
      <c r="AC187" s="1" t="s">
        <v>610</v>
      </c>
    </row>
    <row r="188" spans="1:29" ht="34.5" customHeight="1">
      <c r="A188" s="18">
        <v>180</v>
      </c>
      <c r="B188" s="10" t="s">
        <v>386</v>
      </c>
      <c r="C188" s="11" t="s">
        <v>384</v>
      </c>
      <c r="D188" s="70" t="s">
        <v>236</v>
      </c>
      <c r="E188" s="68" t="s">
        <v>449</v>
      </c>
      <c r="F188" s="11" t="s">
        <v>50</v>
      </c>
      <c r="G188" s="63" t="s">
        <v>237</v>
      </c>
      <c r="H188" s="63" t="s">
        <v>74</v>
      </c>
      <c r="I188" s="54" t="s">
        <v>124</v>
      </c>
      <c r="J188" s="13">
        <v>6.74</v>
      </c>
      <c r="K188" s="131">
        <v>8.07</v>
      </c>
      <c r="L188" s="72">
        <v>100</v>
      </c>
      <c r="M188" s="72">
        <f t="shared" si="4"/>
        <v>0.9478672985781991</v>
      </c>
      <c r="N188" s="72"/>
      <c r="O188" s="72"/>
      <c r="P188" s="72"/>
      <c r="Q188" s="72"/>
      <c r="R188" s="72"/>
      <c r="S188" s="72"/>
      <c r="T188" s="9" t="s">
        <v>112</v>
      </c>
      <c r="U188" s="9" t="s">
        <v>103</v>
      </c>
      <c r="V188" s="9" t="s">
        <v>791</v>
      </c>
      <c r="W188" s="9" t="s">
        <v>584</v>
      </c>
      <c r="X188" s="9" t="s">
        <v>289</v>
      </c>
      <c r="Y188" s="9" t="s">
        <v>293</v>
      </c>
      <c r="Z188" s="9" t="s">
        <v>543</v>
      </c>
      <c r="AA188" s="8" t="s">
        <v>222</v>
      </c>
      <c r="AB188" s="8"/>
      <c r="AC188" s="1" t="s">
        <v>609</v>
      </c>
    </row>
    <row r="189" spans="1:29" ht="34.5" customHeight="1">
      <c r="A189" s="18">
        <v>181</v>
      </c>
      <c r="B189" s="10" t="s">
        <v>386</v>
      </c>
      <c r="C189" s="11" t="s">
        <v>384</v>
      </c>
      <c r="D189" s="38" t="s">
        <v>59</v>
      </c>
      <c r="E189" s="68" t="s">
        <v>241</v>
      </c>
      <c r="F189" s="11" t="s">
        <v>113</v>
      </c>
      <c r="G189" s="56" t="s">
        <v>3</v>
      </c>
      <c r="H189" s="56" t="s">
        <v>81</v>
      </c>
      <c r="I189" s="9" t="s">
        <v>124</v>
      </c>
      <c r="J189" s="13">
        <v>56.86</v>
      </c>
      <c r="K189" s="13">
        <v>79.97</v>
      </c>
      <c r="L189" s="72">
        <v>402.34</v>
      </c>
      <c r="M189" s="72">
        <f t="shared" si="4"/>
        <v>3.813649289099526</v>
      </c>
      <c r="N189" s="72"/>
      <c r="O189" s="72"/>
      <c r="P189" s="72"/>
      <c r="Q189" s="72"/>
      <c r="R189" s="72"/>
      <c r="S189" s="72"/>
      <c r="T189" s="9" t="s">
        <v>115</v>
      </c>
      <c r="U189" s="9" t="s">
        <v>103</v>
      </c>
      <c r="V189" s="9" t="s">
        <v>791</v>
      </c>
      <c r="W189" s="9" t="s">
        <v>584</v>
      </c>
      <c r="X189" s="9" t="s">
        <v>288</v>
      </c>
      <c r="Y189" s="9" t="s">
        <v>293</v>
      </c>
      <c r="Z189" s="9" t="s">
        <v>543</v>
      </c>
      <c r="AA189" s="8" t="s">
        <v>222</v>
      </c>
      <c r="AB189" s="8" t="s">
        <v>272</v>
      </c>
      <c r="AC189" s="1" t="s">
        <v>610</v>
      </c>
    </row>
    <row r="190" spans="1:29" ht="34.5" customHeight="1">
      <c r="A190" s="18">
        <v>182</v>
      </c>
      <c r="B190" s="10" t="s">
        <v>386</v>
      </c>
      <c r="C190" s="11" t="s">
        <v>384</v>
      </c>
      <c r="D190" s="38" t="s">
        <v>70</v>
      </c>
      <c r="E190" s="11" t="s">
        <v>82</v>
      </c>
      <c r="F190" s="11" t="s">
        <v>129</v>
      </c>
      <c r="G190" s="56" t="s">
        <v>69</v>
      </c>
      <c r="H190" s="56" t="s">
        <v>4</v>
      </c>
      <c r="I190" s="9" t="s">
        <v>383</v>
      </c>
      <c r="J190" s="13">
        <v>160.228</v>
      </c>
      <c r="K190" s="26">
        <v>160228000</v>
      </c>
      <c r="L190" s="72">
        <v>250</v>
      </c>
      <c r="M190" s="72">
        <f t="shared" si="4"/>
        <v>2.3696682464454977</v>
      </c>
      <c r="N190" s="72"/>
      <c r="O190" s="72"/>
      <c r="P190" s="72"/>
      <c r="Q190" s="72"/>
      <c r="R190" s="72"/>
      <c r="S190" s="72"/>
      <c r="T190" s="9" t="s">
        <v>112</v>
      </c>
      <c r="U190" s="9" t="s">
        <v>103</v>
      </c>
      <c r="V190" s="9" t="s">
        <v>791</v>
      </c>
      <c r="W190" s="9" t="s">
        <v>585</v>
      </c>
      <c r="X190" s="9" t="s">
        <v>288</v>
      </c>
      <c r="Y190" s="9" t="s">
        <v>293</v>
      </c>
      <c r="Z190" s="9" t="s">
        <v>543</v>
      </c>
      <c r="AA190" s="8" t="s">
        <v>222</v>
      </c>
      <c r="AB190" s="8"/>
      <c r="AC190" s="1" t="s">
        <v>610</v>
      </c>
    </row>
    <row r="191" spans="1:29" ht="34.5" customHeight="1">
      <c r="A191" s="18">
        <v>183</v>
      </c>
      <c r="B191" s="10" t="s">
        <v>386</v>
      </c>
      <c r="C191" s="11" t="s">
        <v>384</v>
      </c>
      <c r="D191" s="42" t="s">
        <v>84</v>
      </c>
      <c r="E191" s="68" t="s">
        <v>179</v>
      </c>
      <c r="F191" s="11" t="s">
        <v>413</v>
      </c>
      <c r="G191" s="56" t="s">
        <v>125</v>
      </c>
      <c r="H191" s="56" t="s">
        <v>81</v>
      </c>
      <c r="I191" s="9" t="s">
        <v>383</v>
      </c>
      <c r="J191" s="15">
        <v>220</v>
      </c>
      <c r="K191" s="26">
        <v>220000000</v>
      </c>
      <c r="L191" s="72">
        <v>541.734</v>
      </c>
      <c r="M191" s="72">
        <f t="shared" si="4"/>
        <v>5.134919431279621</v>
      </c>
      <c r="N191" s="164">
        <v>940706.81</v>
      </c>
      <c r="O191" s="164" t="s">
        <v>751</v>
      </c>
      <c r="P191" s="163">
        <v>940706.81</v>
      </c>
      <c r="Q191" s="163">
        <v>98609581.42</v>
      </c>
      <c r="R191" s="163" t="s">
        <v>751</v>
      </c>
      <c r="S191" s="163">
        <v>98609581.42</v>
      </c>
      <c r="T191" s="14" t="s">
        <v>112</v>
      </c>
      <c r="U191" s="9" t="s">
        <v>103</v>
      </c>
      <c r="V191" s="9" t="s">
        <v>791</v>
      </c>
      <c r="W191" s="9" t="s">
        <v>585</v>
      </c>
      <c r="X191" s="9" t="s">
        <v>288</v>
      </c>
      <c r="Y191" s="9" t="s">
        <v>293</v>
      </c>
      <c r="Z191" s="9" t="s">
        <v>543</v>
      </c>
      <c r="AA191" s="8" t="s">
        <v>222</v>
      </c>
      <c r="AB191" s="8"/>
      <c r="AC191" s="1" t="s">
        <v>610</v>
      </c>
    </row>
    <row r="192" spans="1:29" ht="34.5" customHeight="1">
      <c r="A192" s="18">
        <v>184</v>
      </c>
      <c r="B192" s="10" t="s">
        <v>386</v>
      </c>
      <c r="C192" s="11" t="s">
        <v>384</v>
      </c>
      <c r="D192" s="45" t="s">
        <v>331</v>
      </c>
      <c r="E192" s="68" t="s">
        <v>179</v>
      </c>
      <c r="F192" s="11" t="s">
        <v>413</v>
      </c>
      <c r="G192" s="56"/>
      <c r="H192" s="56"/>
      <c r="I192" s="9"/>
      <c r="J192" s="15"/>
      <c r="K192" s="26"/>
      <c r="L192" s="72">
        <v>562.548</v>
      </c>
      <c r="M192" s="72">
        <f t="shared" si="4"/>
        <v>5.332208530805687</v>
      </c>
      <c r="N192" s="72"/>
      <c r="O192" s="72"/>
      <c r="P192" s="72"/>
      <c r="Q192" s="72"/>
      <c r="R192" s="72"/>
      <c r="S192" s="72"/>
      <c r="T192" s="9" t="s">
        <v>112</v>
      </c>
      <c r="U192" s="9" t="s">
        <v>103</v>
      </c>
      <c r="V192" s="9" t="s">
        <v>791</v>
      </c>
      <c r="W192" s="9" t="s">
        <v>585</v>
      </c>
      <c r="X192" s="9" t="s">
        <v>288</v>
      </c>
      <c r="Y192" s="9" t="s">
        <v>293</v>
      </c>
      <c r="Z192" s="9" t="s">
        <v>543</v>
      </c>
      <c r="AA192" s="8" t="s">
        <v>222</v>
      </c>
      <c r="AB192" s="8"/>
      <c r="AC192" s="1" t="s">
        <v>610</v>
      </c>
    </row>
    <row r="193" spans="1:28" ht="34.5" customHeight="1">
      <c r="A193" s="18">
        <v>185</v>
      </c>
      <c r="B193" s="10" t="s">
        <v>386</v>
      </c>
      <c r="C193" s="11" t="s">
        <v>381</v>
      </c>
      <c r="D193" s="42"/>
      <c r="E193" s="68" t="s">
        <v>612</v>
      </c>
      <c r="F193" s="11" t="s">
        <v>621</v>
      </c>
      <c r="G193" s="56"/>
      <c r="H193" s="56"/>
      <c r="I193" s="9"/>
      <c r="J193" s="13"/>
      <c r="K193" s="13"/>
      <c r="L193" s="72">
        <v>28.875</v>
      </c>
      <c r="M193" s="72">
        <f t="shared" si="4"/>
        <v>0.273696682464455</v>
      </c>
      <c r="N193" s="72"/>
      <c r="O193" s="72"/>
      <c r="P193" s="72"/>
      <c r="Q193" s="72"/>
      <c r="R193" s="72"/>
      <c r="S193" s="72"/>
      <c r="T193" s="14" t="s">
        <v>112</v>
      </c>
      <c r="U193" s="9" t="s">
        <v>103</v>
      </c>
      <c r="V193" s="9" t="s">
        <v>791</v>
      </c>
      <c r="W193" s="9" t="s">
        <v>584</v>
      </c>
      <c r="X193" s="9"/>
      <c r="Y193" s="9"/>
      <c r="Z193" s="9" t="s">
        <v>543</v>
      </c>
      <c r="AA193" s="8" t="s">
        <v>222</v>
      </c>
      <c r="AB193" s="8"/>
    </row>
    <row r="194" spans="1:29" ht="34.5" customHeight="1">
      <c r="A194" s="18">
        <v>186</v>
      </c>
      <c r="B194" s="10" t="s">
        <v>90</v>
      </c>
      <c r="C194" s="11" t="s">
        <v>384</v>
      </c>
      <c r="D194" s="70" t="s">
        <v>238</v>
      </c>
      <c r="E194" s="68" t="s">
        <v>600</v>
      </c>
      <c r="F194" s="11" t="s">
        <v>395</v>
      </c>
      <c r="G194" s="63" t="s">
        <v>239</v>
      </c>
      <c r="H194" s="63" t="s">
        <v>779</v>
      </c>
      <c r="I194" s="9" t="s">
        <v>383</v>
      </c>
      <c r="J194" s="13">
        <v>900</v>
      </c>
      <c r="K194" s="13">
        <v>900</v>
      </c>
      <c r="L194" s="62">
        <v>37136</v>
      </c>
      <c r="M194" s="72">
        <f t="shared" si="4"/>
        <v>352</v>
      </c>
      <c r="N194" s="164">
        <v>212403075.74</v>
      </c>
      <c r="O194" s="164" t="s">
        <v>751</v>
      </c>
      <c r="P194" s="163">
        <v>212403075.74</v>
      </c>
      <c r="Q194" s="163">
        <v>22274360439.78</v>
      </c>
      <c r="R194" s="163" t="s">
        <v>751</v>
      </c>
      <c r="S194" s="163">
        <v>22274360439.78</v>
      </c>
      <c r="T194" s="44" t="s">
        <v>91</v>
      </c>
      <c r="U194" s="9" t="s">
        <v>55</v>
      </c>
      <c r="V194" s="9" t="s">
        <v>607</v>
      </c>
      <c r="W194" s="9" t="s">
        <v>584</v>
      </c>
      <c r="X194" s="9" t="s">
        <v>288</v>
      </c>
      <c r="Y194" s="9" t="s">
        <v>293</v>
      </c>
      <c r="Z194" s="9" t="s">
        <v>543</v>
      </c>
      <c r="AA194" s="8" t="s">
        <v>222</v>
      </c>
      <c r="AB194" s="8"/>
      <c r="AC194" s="1" t="s">
        <v>610</v>
      </c>
    </row>
    <row r="195" spans="1:29" ht="34.5" customHeight="1">
      <c r="A195" s="18">
        <v>187</v>
      </c>
      <c r="B195" s="10" t="s">
        <v>90</v>
      </c>
      <c r="C195" s="11" t="s">
        <v>384</v>
      </c>
      <c r="D195" s="70" t="s">
        <v>270</v>
      </c>
      <c r="E195" s="68" t="s">
        <v>600</v>
      </c>
      <c r="F195" s="11" t="s">
        <v>395</v>
      </c>
      <c r="G195" s="63" t="s">
        <v>778</v>
      </c>
      <c r="H195" s="63" t="s">
        <v>509</v>
      </c>
      <c r="I195" s="9" t="s">
        <v>383</v>
      </c>
      <c r="J195" s="13">
        <v>100</v>
      </c>
      <c r="K195" s="13">
        <v>100</v>
      </c>
      <c r="L195" s="62">
        <v>10550</v>
      </c>
      <c r="M195" s="72">
        <f t="shared" si="4"/>
        <v>100</v>
      </c>
      <c r="N195" s="72"/>
      <c r="O195" s="72"/>
      <c r="P195" s="72"/>
      <c r="Q195" s="72"/>
      <c r="R195" s="72"/>
      <c r="S195" s="72"/>
      <c r="T195" s="44" t="s">
        <v>91</v>
      </c>
      <c r="U195" s="9" t="s">
        <v>55</v>
      </c>
      <c r="V195" s="9" t="s">
        <v>607</v>
      </c>
      <c r="W195" s="9" t="s">
        <v>584</v>
      </c>
      <c r="X195" s="9" t="s">
        <v>288</v>
      </c>
      <c r="Y195" s="9"/>
      <c r="Z195" s="9" t="s">
        <v>543</v>
      </c>
      <c r="AA195" s="8" t="s">
        <v>222</v>
      </c>
      <c r="AB195" s="8"/>
      <c r="AC195" s="1" t="s">
        <v>610</v>
      </c>
    </row>
    <row r="196" spans="1:29" ht="34.5" customHeight="1">
      <c r="A196" s="18">
        <v>188</v>
      </c>
      <c r="B196" s="10" t="s">
        <v>389</v>
      </c>
      <c r="C196" s="11" t="s">
        <v>384</v>
      </c>
      <c r="D196" s="28">
        <v>2000000432</v>
      </c>
      <c r="E196" s="11" t="s">
        <v>303</v>
      </c>
      <c r="F196" s="11" t="s">
        <v>392</v>
      </c>
      <c r="G196" s="56" t="s">
        <v>351</v>
      </c>
      <c r="H196" s="56" t="s">
        <v>352</v>
      </c>
      <c r="I196" s="9" t="s">
        <v>388</v>
      </c>
      <c r="J196" s="140">
        <v>22.43</v>
      </c>
      <c r="K196" s="48">
        <v>31.55</v>
      </c>
      <c r="L196" s="72">
        <v>731</v>
      </c>
      <c r="M196" s="72">
        <f t="shared" si="4"/>
        <v>6.928909952606635</v>
      </c>
      <c r="N196" s="72"/>
      <c r="O196" s="72"/>
      <c r="P196" s="72"/>
      <c r="Q196" s="72"/>
      <c r="R196" s="72"/>
      <c r="S196" s="72"/>
      <c r="T196" s="9" t="s">
        <v>112</v>
      </c>
      <c r="U196" s="9" t="s">
        <v>103</v>
      </c>
      <c r="V196" s="9" t="s">
        <v>597</v>
      </c>
      <c r="W196" s="9" t="s">
        <v>583</v>
      </c>
      <c r="X196" s="9" t="s">
        <v>289</v>
      </c>
      <c r="Y196" s="9" t="s">
        <v>29</v>
      </c>
      <c r="Z196" s="9" t="s">
        <v>543</v>
      </c>
      <c r="AA196" s="8" t="s">
        <v>222</v>
      </c>
      <c r="AB196" s="8"/>
      <c r="AC196" s="1" t="s">
        <v>609</v>
      </c>
    </row>
    <row r="197" spans="1:29" ht="42.75" customHeight="1">
      <c r="A197" s="18">
        <v>189</v>
      </c>
      <c r="B197" s="10" t="s">
        <v>389</v>
      </c>
      <c r="C197" s="11" t="s">
        <v>384</v>
      </c>
      <c r="D197" s="39" t="s">
        <v>189</v>
      </c>
      <c r="E197" s="11" t="s">
        <v>291</v>
      </c>
      <c r="F197" s="11" t="s">
        <v>392</v>
      </c>
      <c r="G197" s="56" t="s">
        <v>190</v>
      </c>
      <c r="H197" s="56" t="s">
        <v>191</v>
      </c>
      <c r="I197" s="55" t="s">
        <v>388</v>
      </c>
      <c r="J197" s="140">
        <v>26.35</v>
      </c>
      <c r="K197" s="26">
        <v>38176143.50915082</v>
      </c>
      <c r="L197" s="62">
        <v>654</v>
      </c>
      <c r="M197" s="72">
        <f t="shared" si="4"/>
        <v>6.199052132701421</v>
      </c>
      <c r="N197" s="164">
        <v>1033808.3</v>
      </c>
      <c r="O197" s="164" t="s">
        <v>751</v>
      </c>
      <c r="P197" s="163">
        <v>1033808.3</v>
      </c>
      <c r="Q197" s="163">
        <v>108290799</v>
      </c>
      <c r="R197" s="163" t="s">
        <v>751</v>
      </c>
      <c r="S197" s="163">
        <v>108290799</v>
      </c>
      <c r="T197" s="9" t="s">
        <v>112</v>
      </c>
      <c r="U197" s="9" t="s">
        <v>103</v>
      </c>
      <c r="V197" s="9" t="s">
        <v>597</v>
      </c>
      <c r="W197" s="9" t="s">
        <v>583</v>
      </c>
      <c r="X197" s="9" t="s">
        <v>289</v>
      </c>
      <c r="Y197" s="9" t="s">
        <v>29</v>
      </c>
      <c r="Z197" s="9" t="s">
        <v>543</v>
      </c>
      <c r="AA197" s="8" t="s">
        <v>222</v>
      </c>
      <c r="AB197" s="8"/>
      <c r="AC197" s="1" t="s">
        <v>609</v>
      </c>
    </row>
    <row r="198" spans="1:28" s="171" customFormat="1" ht="42.75" customHeight="1">
      <c r="A198" s="18">
        <v>190</v>
      </c>
      <c r="B198" s="10" t="s">
        <v>389</v>
      </c>
      <c r="C198" s="11" t="s">
        <v>384</v>
      </c>
      <c r="D198" s="39">
        <v>837</v>
      </c>
      <c r="E198" s="165" t="s">
        <v>837</v>
      </c>
      <c r="F198" s="11" t="s">
        <v>80</v>
      </c>
      <c r="G198" s="56" t="s">
        <v>838</v>
      </c>
      <c r="H198" s="56" t="s">
        <v>839</v>
      </c>
      <c r="I198" s="284" t="s">
        <v>388</v>
      </c>
      <c r="J198" s="140">
        <v>18.55</v>
      </c>
      <c r="K198" s="26"/>
      <c r="L198" s="62"/>
      <c r="M198" s="72"/>
      <c r="N198" s="164">
        <v>588291.6</v>
      </c>
      <c r="O198" s="164" t="s">
        <v>751</v>
      </c>
      <c r="P198" s="163">
        <v>588291.6</v>
      </c>
      <c r="Q198" s="163">
        <v>61632385.38</v>
      </c>
      <c r="R198" s="163" t="s">
        <v>751</v>
      </c>
      <c r="S198" s="163">
        <v>61632385.38</v>
      </c>
      <c r="T198" s="9" t="s">
        <v>112</v>
      </c>
      <c r="U198" s="9" t="s">
        <v>103</v>
      </c>
      <c r="V198" s="169"/>
      <c r="W198" s="169"/>
      <c r="X198" s="169"/>
      <c r="Y198" s="169"/>
      <c r="Z198" s="169"/>
      <c r="AA198" s="8" t="s">
        <v>222</v>
      </c>
      <c r="AB198" s="170"/>
    </row>
    <row r="199" spans="1:28" ht="46.5" customHeight="1">
      <c r="A199" s="18">
        <v>191</v>
      </c>
      <c r="B199" s="10" t="s">
        <v>155</v>
      </c>
      <c r="C199" s="11" t="s">
        <v>384</v>
      </c>
      <c r="D199" s="45" t="s">
        <v>156</v>
      </c>
      <c r="E199" s="8" t="s">
        <v>359</v>
      </c>
      <c r="F199" s="8" t="s">
        <v>406</v>
      </c>
      <c r="G199" s="56" t="s">
        <v>75</v>
      </c>
      <c r="H199" s="56" t="s">
        <v>76</v>
      </c>
      <c r="I199" s="14" t="s">
        <v>401</v>
      </c>
      <c r="J199" s="15">
        <v>40</v>
      </c>
      <c r="K199" s="15">
        <v>44.73</v>
      </c>
      <c r="L199" s="72">
        <v>1300</v>
      </c>
      <c r="M199" s="72">
        <f t="shared" si="4"/>
        <v>12.322274881516588</v>
      </c>
      <c r="N199" s="164">
        <v>11323000.05</v>
      </c>
      <c r="O199" s="164" t="s">
        <v>751</v>
      </c>
      <c r="P199" s="163">
        <v>11323000.05</v>
      </c>
      <c r="Q199" s="163">
        <v>1179069000</v>
      </c>
      <c r="R199" s="163" t="s">
        <v>751</v>
      </c>
      <c r="S199" s="163">
        <v>1179069000</v>
      </c>
      <c r="T199" s="14" t="s">
        <v>112</v>
      </c>
      <c r="U199" s="9" t="s">
        <v>103</v>
      </c>
      <c r="V199" s="9" t="s">
        <v>607</v>
      </c>
      <c r="W199" s="9" t="s">
        <v>585</v>
      </c>
      <c r="X199" s="9" t="s">
        <v>288</v>
      </c>
      <c r="Y199" s="9" t="s">
        <v>436</v>
      </c>
      <c r="Z199" s="9" t="s">
        <v>544</v>
      </c>
      <c r="AA199" s="8" t="s">
        <v>222</v>
      </c>
      <c r="AB199" s="8"/>
    </row>
    <row r="200" spans="1:29" s="22" customFormat="1" ht="34.5" customHeight="1">
      <c r="A200" s="18">
        <v>192</v>
      </c>
      <c r="B200" s="10" t="s">
        <v>157</v>
      </c>
      <c r="C200" s="11" t="s">
        <v>384</v>
      </c>
      <c r="D200" s="28" t="s">
        <v>86</v>
      </c>
      <c r="E200" s="11" t="s">
        <v>78</v>
      </c>
      <c r="F200" s="11" t="s">
        <v>500</v>
      </c>
      <c r="G200" s="56" t="s">
        <v>143</v>
      </c>
      <c r="H200" s="56" t="s">
        <v>144</v>
      </c>
      <c r="I200" s="9" t="s">
        <v>123</v>
      </c>
      <c r="J200" s="13">
        <v>14700</v>
      </c>
      <c r="K200" s="13">
        <v>120.08</v>
      </c>
      <c r="L200" s="62">
        <v>2553.84</v>
      </c>
      <c r="M200" s="72">
        <f t="shared" si="4"/>
        <v>24.20701421800948</v>
      </c>
      <c r="N200" s="164">
        <v>0</v>
      </c>
      <c r="O200" s="164">
        <v>1684559.58</v>
      </c>
      <c r="P200" s="163">
        <v>1684559.58</v>
      </c>
      <c r="Q200" s="163">
        <v>0</v>
      </c>
      <c r="R200" s="163">
        <v>176079351.23</v>
      </c>
      <c r="S200" s="163">
        <v>176079351.23</v>
      </c>
      <c r="T200" s="9" t="s">
        <v>79</v>
      </c>
      <c r="U200" s="9" t="s">
        <v>103</v>
      </c>
      <c r="V200" s="9" t="s">
        <v>597</v>
      </c>
      <c r="W200" s="9" t="s">
        <v>583</v>
      </c>
      <c r="X200" s="9" t="s">
        <v>289</v>
      </c>
      <c r="Y200" s="9" t="s">
        <v>157</v>
      </c>
      <c r="Z200" s="9" t="s">
        <v>544</v>
      </c>
      <c r="AA200" s="8" t="s">
        <v>222</v>
      </c>
      <c r="AB200" s="35"/>
      <c r="AC200" s="22" t="s">
        <v>609</v>
      </c>
    </row>
    <row r="201" spans="1:29" s="22" customFormat="1" ht="34.5" customHeight="1">
      <c r="A201" s="18">
        <v>193</v>
      </c>
      <c r="B201" s="10" t="s">
        <v>157</v>
      </c>
      <c r="C201" s="11" t="s">
        <v>384</v>
      </c>
      <c r="D201" s="28" t="s">
        <v>116</v>
      </c>
      <c r="E201" s="11" t="s">
        <v>135</v>
      </c>
      <c r="F201" s="11" t="s">
        <v>129</v>
      </c>
      <c r="G201" s="56" t="s">
        <v>95</v>
      </c>
      <c r="H201" s="56" t="s">
        <v>141</v>
      </c>
      <c r="I201" s="9" t="s">
        <v>123</v>
      </c>
      <c r="J201" s="13">
        <v>19455</v>
      </c>
      <c r="K201" s="13">
        <v>158.93</v>
      </c>
      <c r="L201" s="72">
        <v>300</v>
      </c>
      <c r="M201" s="72">
        <f t="shared" si="4"/>
        <v>2.843601895734597</v>
      </c>
      <c r="N201" s="164">
        <v>0</v>
      </c>
      <c r="O201" s="164">
        <v>78446.62</v>
      </c>
      <c r="P201" s="163">
        <v>78446.62</v>
      </c>
      <c r="Q201" s="163">
        <v>0</v>
      </c>
      <c r="R201" s="163">
        <v>8194142.08</v>
      </c>
      <c r="S201" s="163">
        <v>8194142.08</v>
      </c>
      <c r="T201" s="9" t="s">
        <v>112</v>
      </c>
      <c r="U201" s="9" t="s">
        <v>103</v>
      </c>
      <c r="V201" s="9" t="s">
        <v>791</v>
      </c>
      <c r="W201" s="9" t="s">
        <v>585</v>
      </c>
      <c r="X201" s="9" t="s">
        <v>288</v>
      </c>
      <c r="Y201" s="9" t="s">
        <v>157</v>
      </c>
      <c r="Z201" s="9" t="s">
        <v>544</v>
      </c>
      <c r="AA201" s="8" t="s">
        <v>222</v>
      </c>
      <c r="AB201" s="35"/>
      <c r="AC201" s="22" t="s">
        <v>609</v>
      </c>
    </row>
    <row r="202" spans="1:29" s="22" customFormat="1" ht="34.5" customHeight="1">
      <c r="A202" s="18">
        <v>194</v>
      </c>
      <c r="B202" s="10" t="s">
        <v>157</v>
      </c>
      <c r="C202" s="11" t="s">
        <v>384</v>
      </c>
      <c r="D202" s="28" t="s">
        <v>404</v>
      </c>
      <c r="E202" s="11" t="s">
        <v>368</v>
      </c>
      <c r="F202" s="11" t="s">
        <v>129</v>
      </c>
      <c r="G202" s="56" t="s">
        <v>128</v>
      </c>
      <c r="H202" s="56" t="s">
        <v>130</v>
      </c>
      <c r="I202" s="9" t="s">
        <v>123</v>
      </c>
      <c r="J202" s="13">
        <v>15492</v>
      </c>
      <c r="K202" s="13">
        <v>126.55</v>
      </c>
      <c r="L202" s="72">
        <v>3000</v>
      </c>
      <c r="M202" s="72">
        <f t="shared" si="4"/>
        <v>28.436018957345972</v>
      </c>
      <c r="N202" s="72"/>
      <c r="O202" s="72"/>
      <c r="P202" s="72"/>
      <c r="Q202" s="72"/>
      <c r="R202" s="72"/>
      <c r="S202" s="72"/>
      <c r="T202" s="9" t="s">
        <v>112</v>
      </c>
      <c r="U202" s="9" t="s">
        <v>103</v>
      </c>
      <c r="V202" s="9" t="s">
        <v>791</v>
      </c>
      <c r="W202" s="9" t="s">
        <v>585</v>
      </c>
      <c r="X202" s="9" t="s">
        <v>288</v>
      </c>
      <c r="Y202" s="9" t="s">
        <v>157</v>
      </c>
      <c r="Z202" s="9" t="s">
        <v>544</v>
      </c>
      <c r="AA202" s="8" t="s">
        <v>222</v>
      </c>
      <c r="AB202" s="35"/>
      <c r="AC202" s="22" t="s">
        <v>609</v>
      </c>
    </row>
    <row r="203" spans="1:29" ht="34.5" customHeight="1">
      <c r="A203" s="18">
        <v>195</v>
      </c>
      <c r="B203" s="10" t="s">
        <v>157</v>
      </c>
      <c r="C203" s="11" t="s">
        <v>384</v>
      </c>
      <c r="D203" s="28" t="s">
        <v>60</v>
      </c>
      <c r="E203" s="11" t="s">
        <v>369</v>
      </c>
      <c r="F203" s="11" t="s">
        <v>51</v>
      </c>
      <c r="G203" s="56" t="s">
        <v>128</v>
      </c>
      <c r="H203" s="56" t="s">
        <v>353</v>
      </c>
      <c r="I203" s="9" t="s">
        <v>123</v>
      </c>
      <c r="J203" s="13">
        <v>11943</v>
      </c>
      <c r="K203" s="13">
        <v>97.56</v>
      </c>
      <c r="L203" s="72">
        <v>600</v>
      </c>
      <c r="M203" s="72">
        <f t="shared" si="4"/>
        <v>5.687203791469194</v>
      </c>
      <c r="N203" s="164">
        <v>0</v>
      </c>
      <c r="O203" s="164">
        <v>907357.91</v>
      </c>
      <c r="P203" s="163">
        <v>907357.91</v>
      </c>
      <c r="Q203" s="163">
        <v>0</v>
      </c>
      <c r="R203" s="163">
        <v>94698288.29</v>
      </c>
      <c r="S203" s="163">
        <v>94698288.29</v>
      </c>
      <c r="T203" s="9" t="s">
        <v>112</v>
      </c>
      <c r="U203" s="9" t="s">
        <v>103</v>
      </c>
      <c r="V203" s="9" t="s">
        <v>791</v>
      </c>
      <c r="W203" s="9" t="s">
        <v>585</v>
      </c>
      <c r="X203" s="9" t="s">
        <v>288</v>
      </c>
      <c r="Y203" s="9" t="s">
        <v>157</v>
      </c>
      <c r="Z203" s="9" t="s">
        <v>544</v>
      </c>
      <c r="AA203" s="8" t="s">
        <v>222</v>
      </c>
      <c r="AB203" s="8"/>
      <c r="AC203" s="22" t="s">
        <v>609</v>
      </c>
    </row>
    <row r="204" spans="1:29" ht="34.5" customHeight="1">
      <c r="A204" s="18">
        <v>196</v>
      </c>
      <c r="B204" s="10" t="s">
        <v>157</v>
      </c>
      <c r="C204" s="11" t="s">
        <v>384</v>
      </c>
      <c r="D204" s="28" t="s">
        <v>61</v>
      </c>
      <c r="E204" s="11" t="s">
        <v>521</v>
      </c>
      <c r="F204" s="11" t="s">
        <v>51</v>
      </c>
      <c r="G204" s="56" t="s">
        <v>120</v>
      </c>
      <c r="H204" s="56" t="s">
        <v>142</v>
      </c>
      <c r="I204" s="9" t="s">
        <v>123</v>
      </c>
      <c r="J204" s="13">
        <v>23300</v>
      </c>
      <c r="K204" s="13">
        <v>190.34</v>
      </c>
      <c r="L204" s="72">
        <v>1100</v>
      </c>
      <c r="M204" s="72">
        <f t="shared" si="4"/>
        <v>10.42654028436019</v>
      </c>
      <c r="N204" s="164">
        <v>2244034.73</v>
      </c>
      <c r="O204" s="164">
        <v>283723.92</v>
      </c>
      <c r="P204" s="163">
        <v>2527758.65</v>
      </c>
      <c r="Q204" s="163">
        <v>231571490.78</v>
      </c>
      <c r="R204" s="163">
        <v>29631392.85</v>
      </c>
      <c r="S204" s="163">
        <v>261202883.63</v>
      </c>
      <c r="T204" s="9" t="s">
        <v>112</v>
      </c>
      <c r="U204" s="9" t="s">
        <v>103</v>
      </c>
      <c r="V204" s="9" t="s">
        <v>791</v>
      </c>
      <c r="W204" s="9" t="s">
        <v>585</v>
      </c>
      <c r="X204" s="9" t="s">
        <v>288</v>
      </c>
      <c r="Y204" s="9" t="s">
        <v>157</v>
      </c>
      <c r="Z204" s="9" t="s">
        <v>544</v>
      </c>
      <c r="AA204" s="8" t="s">
        <v>222</v>
      </c>
      <c r="AB204" s="8"/>
      <c r="AC204" s="22" t="s">
        <v>609</v>
      </c>
    </row>
    <row r="205" spans="1:29" ht="34.5" customHeight="1">
      <c r="A205" s="18">
        <v>197</v>
      </c>
      <c r="B205" s="10" t="s">
        <v>157</v>
      </c>
      <c r="C205" s="10" t="s">
        <v>381</v>
      </c>
      <c r="D205" s="36"/>
      <c r="E205" s="11" t="s">
        <v>514</v>
      </c>
      <c r="F205" s="11" t="s">
        <v>440</v>
      </c>
      <c r="G205" s="56"/>
      <c r="H205" s="56"/>
      <c r="I205" s="12"/>
      <c r="J205" s="27"/>
      <c r="K205" s="27"/>
      <c r="L205" s="72">
        <v>1</v>
      </c>
      <c r="M205" s="72">
        <f t="shared" si="4"/>
        <v>0.009478672985781991</v>
      </c>
      <c r="N205" s="72"/>
      <c r="O205" s="72"/>
      <c r="P205" s="72"/>
      <c r="Q205" s="72"/>
      <c r="R205" s="72"/>
      <c r="S205" s="72"/>
      <c r="T205" s="9" t="s">
        <v>112</v>
      </c>
      <c r="U205" s="9" t="s">
        <v>103</v>
      </c>
      <c r="V205" s="9" t="s">
        <v>791</v>
      </c>
      <c r="W205" s="9" t="s">
        <v>584</v>
      </c>
      <c r="X205" s="9" t="s">
        <v>288</v>
      </c>
      <c r="Y205" s="9" t="s">
        <v>157</v>
      </c>
      <c r="Z205" s="9" t="s">
        <v>544</v>
      </c>
      <c r="AA205" s="8" t="s">
        <v>222</v>
      </c>
      <c r="AB205" s="8"/>
      <c r="AC205" s="22" t="s">
        <v>609</v>
      </c>
    </row>
    <row r="206" spans="1:29" ht="40.5" customHeight="1">
      <c r="A206" s="18">
        <v>198</v>
      </c>
      <c r="B206" s="10" t="s">
        <v>157</v>
      </c>
      <c r="C206" s="11" t="s">
        <v>381</v>
      </c>
      <c r="D206" s="14"/>
      <c r="E206" s="11" t="s">
        <v>499</v>
      </c>
      <c r="F206" s="11" t="s">
        <v>423</v>
      </c>
      <c r="G206" s="56" t="s">
        <v>532</v>
      </c>
      <c r="H206" s="56" t="s">
        <v>533</v>
      </c>
      <c r="I206" s="57"/>
      <c r="J206" s="137"/>
      <c r="K206" s="26"/>
      <c r="L206" s="72">
        <v>136.78</v>
      </c>
      <c r="M206" s="72">
        <f t="shared" si="4"/>
        <v>1.2964928909952607</v>
      </c>
      <c r="N206" s="72"/>
      <c r="O206" s="72"/>
      <c r="P206" s="72"/>
      <c r="Q206" s="72"/>
      <c r="R206" s="72"/>
      <c r="S206" s="72"/>
      <c r="T206" s="9" t="s">
        <v>112</v>
      </c>
      <c r="U206" s="9" t="s">
        <v>103</v>
      </c>
      <c r="V206" s="9" t="s">
        <v>597</v>
      </c>
      <c r="W206" s="9" t="s">
        <v>583</v>
      </c>
      <c r="X206" s="9" t="s">
        <v>289</v>
      </c>
      <c r="Y206" s="9" t="s">
        <v>157</v>
      </c>
      <c r="Z206" s="9" t="s">
        <v>544</v>
      </c>
      <c r="AA206" s="8" t="s">
        <v>222</v>
      </c>
      <c r="AB206" s="8" t="s">
        <v>268</v>
      </c>
      <c r="AC206" s="22" t="s">
        <v>609</v>
      </c>
    </row>
    <row r="207" spans="1:29" ht="36.75" customHeight="1">
      <c r="A207" s="18">
        <v>199</v>
      </c>
      <c r="B207" s="10" t="s">
        <v>157</v>
      </c>
      <c r="C207" s="11" t="s">
        <v>381</v>
      </c>
      <c r="D207" s="14"/>
      <c r="E207" s="11" t="s">
        <v>266</v>
      </c>
      <c r="F207" s="11" t="s">
        <v>621</v>
      </c>
      <c r="G207" s="56" t="s">
        <v>283</v>
      </c>
      <c r="H207" s="56" t="s">
        <v>284</v>
      </c>
      <c r="I207" s="57" t="s">
        <v>383</v>
      </c>
      <c r="J207" s="136">
        <v>19.49</v>
      </c>
      <c r="K207" s="26"/>
      <c r="L207" s="72">
        <v>112</v>
      </c>
      <c r="M207" s="72">
        <f t="shared" si="4"/>
        <v>1.061611374407583</v>
      </c>
      <c r="N207" s="72"/>
      <c r="O207" s="72"/>
      <c r="P207" s="72"/>
      <c r="Q207" s="72"/>
      <c r="R207" s="72"/>
      <c r="S207" s="72"/>
      <c r="T207" s="9" t="s">
        <v>112</v>
      </c>
      <c r="U207" s="9" t="s">
        <v>103</v>
      </c>
      <c r="V207" s="9" t="s">
        <v>791</v>
      </c>
      <c r="W207" s="9" t="s">
        <v>584</v>
      </c>
      <c r="X207" s="9" t="s">
        <v>288</v>
      </c>
      <c r="Y207" s="9" t="s">
        <v>157</v>
      </c>
      <c r="Z207" s="9" t="s">
        <v>544</v>
      </c>
      <c r="AA207" s="8" t="s">
        <v>222</v>
      </c>
      <c r="AB207" s="8" t="s">
        <v>267</v>
      </c>
      <c r="AC207" s="22" t="s">
        <v>609</v>
      </c>
    </row>
    <row r="208" spans="1:29" ht="37.5" customHeight="1">
      <c r="A208" s="18">
        <v>200</v>
      </c>
      <c r="B208" s="10" t="s">
        <v>157</v>
      </c>
      <c r="C208" s="11" t="s">
        <v>381</v>
      </c>
      <c r="D208" s="14"/>
      <c r="E208" s="11" t="s">
        <v>332</v>
      </c>
      <c r="F208" s="11" t="s">
        <v>621</v>
      </c>
      <c r="G208" s="56" t="s">
        <v>282</v>
      </c>
      <c r="H208" s="56" t="s">
        <v>284</v>
      </c>
      <c r="I208" s="57" t="s">
        <v>383</v>
      </c>
      <c r="J208" s="136">
        <v>26.15</v>
      </c>
      <c r="K208" s="26"/>
      <c r="L208" s="72">
        <v>133.151</v>
      </c>
      <c r="M208" s="72">
        <f t="shared" si="4"/>
        <v>1.262094786729858</v>
      </c>
      <c r="N208" s="72"/>
      <c r="O208" s="72"/>
      <c r="P208" s="72"/>
      <c r="Q208" s="72"/>
      <c r="R208" s="72"/>
      <c r="S208" s="72"/>
      <c r="T208" s="9" t="s">
        <v>112</v>
      </c>
      <c r="U208" s="9" t="s">
        <v>103</v>
      </c>
      <c r="V208" s="9" t="s">
        <v>791</v>
      </c>
      <c r="W208" s="9" t="s">
        <v>584</v>
      </c>
      <c r="X208" s="9" t="s">
        <v>288</v>
      </c>
      <c r="Y208" s="9" t="s">
        <v>157</v>
      </c>
      <c r="Z208" s="9" t="s">
        <v>544</v>
      </c>
      <c r="AA208" s="8" t="s">
        <v>222</v>
      </c>
      <c r="AB208" s="8" t="s">
        <v>285</v>
      </c>
      <c r="AC208" s="22" t="s">
        <v>609</v>
      </c>
    </row>
    <row r="209" spans="1:29" ht="46.5" customHeight="1">
      <c r="A209" s="18">
        <v>201</v>
      </c>
      <c r="B209" s="10" t="s">
        <v>157</v>
      </c>
      <c r="C209" s="11" t="s">
        <v>384</v>
      </c>
      <c r="D209" s="14"/>
      <c r="E209" s="11" t="s">
        <v>321</v>
      </c>
      <c r="F209" s="11" t="s">
        <v>51</v>
      </c>
      <c r="G209" s="56"/>
      <c r="H209" s="56"/>
      <c r="I209" s="57"/>
      <c r="J209" s="137"/>
      <c r="K209" s="26"/>
      <c r="L209" s="72">
        <v>200</v>
      </c>
      <c r="M209" s="72">
        <f t="shared" si="4"/>
        <v>1.8957345971563981</v>
      </c>
      <c r="N209" s="72"/>
      <c r="O209" s="72"/>
      <c r="P209" s="72"/>
      <c r="Q209" s="72"/>
      <c r="R209" s="72"/>
      <c r="S209" s="72"/>
      <c r="T209" s="9" t="s">
        <v>112</v>
      </c>
      <c r="U209" s="9" t="s">
        <v>103</v>
      </c>
      <c r="V209" s="9" t="s">
        <v>791</v>
      </c>
      <c r="W209" s="9" t="s">
        <v>585</v>
      </c>
      <c r="X209" s="9" t="s">
        <v>288</v>
      </c>
      <c r="Y209" s="9" t="s">
        <v>157</v>
      </c>
      <c r="Z209" s="9" t="s">
        <v>544</v>
      </c>
      <c r="AA209" s="8" t="s">
        <v>222</v>
      </c>
      <c r="AB209" s="8" t="s">
        <v>320</v>
      </c>
      <c r="AC209" s="22" t="s">
        <v>609</v>
      </c>
    </row>
    <row r="210" spans="1:29" s="171" customFormat="1" ht="46.5" customHeight="1">
      <c r="A210" s="18">
        <v>202</v>
      </c>
      <c r="B210" s="10" t="s">
        <v>157</v>
      </c>
      <c r="C210" s="11" t="s">
        <v>384</v>
      </c>
      <c r="D210" s="14" t="s">
        <v>841</v>
      </c>
      <c r="E210" s="11" t="s">
        <v>840</v>
      </c>
      <c r="F210" s="11" t="s">
        <v>844</v>
      </c>
      <c r="G210" s="56" t="s">
        <v>842</v>
      </c>
      <c r="H210" s="56" t="s">
        <v>843</v>
      </c>
      <c r="I210" s="56" t="s">
        <v>123</v>
      </c>
      <c r="J210" s="136">
        <v>6290</v>
      </c>
      <c r="K210" s="26"/>
      <c r="L210" s="72"/>
      <c r="M210" s="72"/>
      <c r="N210" s="164">
        <v>0</v>
      </c>
      <c r="O210" s="164">
        <v>121511.88</v>
      </c>
      <c r="P210" s="163">
        <v>121511.88</v>
      </c>
      <c r="Q210" s="163">
        <v>0</v>
      </c>
      <c r="R210" s="163">
        <v>12680378.32</v>
      </c>
      <c r="S210" s="163">
        <v>12680378.32</v>
      </c>
      <c r="T210" s="9" t="s">
        <v>112</v>
      </c>
      <c r="U210" s="9" t="s">
        <v>103</v>
      </c>
      <c r="V210" s="169"/>
      <c r="W210" s="169"/>
      <c r="X210" s="169"/>
      <c r="Y210" s="169"/>
      <c r="Z210" s="169"/>
      <c r="AA210" s="8" t="s">
        <v>222</v>
      </c>
      <c r="AB210" s="170"/>
      <c r="AC210" s="172"/>
    </row>
    <row r="211" spans="1:28" ht="34.5" customHeight="1">
      <c r="A211" s="18">
        <v>203</v>
      </c>
      <c r="B211" s="10" t="s">
        <v>158</v>
      </c>
      <c r="C211" s="11" t="s">
        <v>384</v>
      </c>
      <c r="D211" s="45"/>
      <c r="E211" s="8" t="s">
        <v>362</v>
      </c>
      <c r="F211" s="8" t="s">
        <v>423</v>
      </c>
      <c r="G211" s="56"/>
      <c r="H211" s="56"/>
      <c r="I211" s="9"/>
      <c r="J211" s="15"/>
      <c r="K211" s="15"/>
      <c r="L211" s="72">
        <v>1900.92</v>
      </c>
      <c r="M211" s="72">
        <f aca="true" t="shared" si="5" ref="M211:M240">L211/105.5</f>
        <v>18.0181990521327</v>
      </c>
      <c r="N211" s="72"/>
      <c r="O211" s="72"/>
      <c r="P211" s="72"/>
      <c r="Q211" s="72"/>
      <c r="R211" s="72"/>
      <c r="S211" s="72"/>
      <c r="T211" s="14" t="s">
        <v>112</v>
      </c>
      <c r="U211" s="9" t="s">
        <v>103</v>
      </c>
      <c r="V211" s="9" t="s">
        <v>597</v>
      </c>
      <c r="W211" s="9" t="s">
        <v>583</v>
      </c>
      <c r="X211" s="9" t="s">
        <v>289</v>
      </c>
      <c r="Y211" s="9" t="s">
        <v>360</v>
      </c>
      <c r="Z211" s="9" t="s">
        <v>544</v>
      </c>
      <c r="AA211" s="8" t="s">
        <v>222</v>
      </c>
      <c r="AB211" s="8"/>
    </row>
    <row r="212" spans="1:28" s="71" customFormat="1" ht="32.25" customHeight="1">
      <c r="A212" s="18">
        <v>204</v>
      </c>
      <c r="B212" s="10" t="s">
        <v>158</v>
      </c>
      <c r="C212" s="11" t="s">
        <v>384</v>
      </c>
      <c r="D212" s="70"/>
      <c r="E212" s="68" t="s">
        <v>336</v>
      </c>
      <c r="F212" s="8" t="s">
        <v>80</v>
      </c>
      <c r="G212" s="63"/>
      <c r="H212" s="63"/>
      <c r="I212" s="130"/>
      <c r="J212" s="125"/>
      <c r="K212" s="15"/>
      <c r="L212" s="62">
        <v>10.55</v>
      </c>
      <c r="M212" s="72">
        <f t="shared" si="5"/>
        <v>0.1</v>
      </c>
      <c r="N212" s="72"/>
      <c r="O212" s="72"/>
      <c r="P212" s="72"/>
      <c r="Q212" s="72"/>
      <c r="R212" s="72"/>
      <c r="S212" s="72"/>
      <c r="T212" s="9" t="s">
        <v>112</v>
      </c>
      <c r="U212" s="9" t="s">
        <v>103</v>
      </c>
      <c r="V212" s="9" t="s">
        <v>597</v>
      </c>
      <c r="W212" s="9" t="s">
        <v>583</v>
      </c>
      <c r="X212" s="9" t="s">
        <v>289</v>
      </c>
      <c r="Y212" s="9" t="s">
        <v>360</v>
      </c>
      <c r="Z212" s="9" t="s">
        <v>544</v>
      </c>
      <c r="AA212" s="8" t="s">
        <v>222</v>
      </c>
      <c r="AB212" s="8" t="s">
        <v>337</v>
      </c>
    </row>
    <row r="213" spans="1:28" ht="30.75" customHeight="1">
      <c r="A213" s="18">
        <v>205</v>
      </c>
      <c r="B213" s="10" t="s">
        <v>158</v>
      </c>
      <c r="C213" s="11" t="s">
        <v>384</v>
      </c>
      <c r="D213" s="70" t="s">
        <v>327</v>
      </c>
      <c r="E213" s="68" t="s">
        <v>326</v>
      </c>
      <c r="F213" s="8" t="s">
        <v>129</v>
      </c>
      <c r="G213" s="63"/>
      <c r="H213" s="63"/>
      <c r="I213" s="130"/>
      <c r="J213" s="125"/>
      <c r="K213" s="15"/>
      <c r="L213" s="72">
        <v>200</v>
      </c>
      <c r="M213" s="72">
        <f t="shared" si="5"/>
        <v>1.8957345971563981</v>
      </c>
      <c r="N213" s="72"/>
      <c r="O213" s="72"/>
      <c r="P213" s="72"/>
      <c r="Q213" s="72"/>
      <c r="R213" s="72"/>
      <c r="S213" s="72"/>
      <c r="T213" s="9" t="s">
        <v>112</v>
      </c>
      <c r="U213" s="9" t="s">
        <v>103</v>
      </c>
      <c r="V213" s="9" t="s">
        <v>791</v>
      </c>
      <c r="W213" s="9" t="s">
        <v>585</v>
      </c>
      <c r="X213" s="9" t="s">
        <v>288</v>
      </c>
      <c r="Y213" s="9" t="s">
        <v>360</v>
      </c>
      <c r="Z213" s="9" t="s">
        <v>544</v>
      </c>
      <c r="AA213" s="8" t="s">
        <v>222</v>
      </c>
      <c r="AB213" s="8"/>
    </row>
    <row r="214" spans="1:28" ht="50.25" customHeight="1">
      <c r="A214" s="18">
        <v>206</v>
      </c>
      <c r="B214" s="10" t="s">
        <v>158</v>
      </c>
      <c r="C214" s="11" t="s">
        <v>384</v>
      </c>
      <c r="D214" s="70"/>
      <c r="E214" s="68" t="s">
        <v>328</v>
      </c>
      <c r="F214" s="8" t="s">
        <v>129</v>
      </c>
      <c r="G214" s="63"/>
      <c r="H214" s="63"/>
      <c r="I214" s="130"/>
      <c r="J214" s="125"/>
      <c r="K214" s="15"/>
      <c r="L214" s="72">
        <v>800</v>
      </c>
      <c r="M214" s="72">
        <f t="shared" si="5"/>
        <v>7.5829383886255926</v>
      </c>
      <c r="N214" s="72"/>
      <c r="O214" s="72"/>
      <c r="P214" s="72"/>
      <c r="Q214" s="72"/>
      <c r="R214" s="72"/>
      <c r="S214" s="72"/>
      <c r="T214" s="9" t="s">
        <v>112</v>
      </c>
      <c r="U214" s="9" t="s">
        <v>103</v>
      </c>
      <c r="V214" s="9" t="s">
        <v>791</v>
      </c>
      <c r="W214" s="9" t="s">
        <v>585</v>
      </c>
      <c r="X214" s="9" t="s">
        <v>288</v>
      </c>
      <c r="Y214" s="9" t="s">
        <v>360</v>
      </c>
      <c r="Z214" s="9" t="s">
        <v>544</v>
      </c>
      <c r="AA214" s="8" t="s">
        <v>222</v>
      </c>
      <c r="AB214" s="8"/>
    </row>
    <row r="215" spans="1:28" ht="39.75" customHeight="1">
      <c r="A215" s="18">
        <v>207</v>
      </c>
      <c r="B215" s="10" t="s">
        <v>158</v>
      </c>
      <c r="C215" s="11" t="s">
        <v>384</v>
      </c>
      <c r="D215" s="70"/>
      <c r="E215" s="68" t="s">
        <v>329</v>
      </c>
      <c r="F215" s="8" t="s">
        <v>129</v>
      </c>
      <c r="G215" s="63"/>
      <c r="H215" s="63"/>
      <c r="I215" s="130"/>
      <c r="J215" s="125"/>
      <c r="K215" s="15"/>
      <c r="L215" s="72">
        <v>1500</v>
      </c>
      <c r="M215" s="72">
        <f t="shared" si="5"/>
        <v>14.218009478672986</v>
      </c>
      <c r="N215" s="72"/>
      <c r="O215" s="72"/>
      <c r="P215" s="72"/>
      <c r="Q215" s="72"/>
      <c r="R215" s="72"/>
      <c r="S215" s="72"/>
      <c r="T215" s="9" t="s">
        <v>112</v>
      </c>
      <c r="U215" s="9" t="s">
        <v>103</v>
      </c>
      <c r="V215" s="9" t="s">
        <v>791</v>
      </c>
      <c r="W215" s="9" t="s">
        <v>585</v>
      </c>
      <c r="X215" s="9" t="s">
        <v>288</v>
      </c>
      <c r="Y215" s="9" t="s">
        <v>360</v>
      </c>
      <c r="Z215" s="9" t="s">
        <v>544</v>
      </c>
      <c r="AA215" s="8" t="s">
        <v>222</v>
      </c>
      <c r="AB215" s="8"/>
    </row>
    <row r="216" spans="1:28" ht="50.25" customHeight="1">
      <c r="A216" s="18">
        <v>208</v>
      </c>
      <c r="B216" s="10" t="s">
        <v>158</v>
      </c>
      <c r="C216" s="11" t="s">
        <v>384</v>
      </c>
      <c r="D216" s="70"/>
      <c r="E216" s="68" t="s">
        <v>629</v>
      </c>
      <c r="F216" s="8" t="s">
        <v>541</v>
      </c>
      <c r="G216" s="63"/>
      <c r="H216" s="63"/>
      <c r="I216" s="130"/>
      <c r="J216" s="125"/>
      <c r="K216" s="15"/>
      <c r="L216" s="72">
        <v>121.225</v>
      </c>
      <c r="M216" s="72">
        <f t="shared" si="5"/>
        <v>1.1490521327014218</v>
      </c>
      <c r="N216" s="72"/>
      <c r="O216" s="72"/>
      <c r="P216" s="72"/>
      <c r="Q216" s="72"/>
      <c r="R216" s="72"/>
      <c r="S216" s="72"/>
      <c r="T216" s="9" t="s">
        <v>112</v>
      </c>
      <c r="U216" s="9" t="s">
        <v>103</v>
      </c>
      <c r="V216" s="9" t="s">
        <v>791</v>
      </c>
      <c r="W216" s="9" t="s">
        <v>584</v>
      </c>
      <c r="X216" s="9"/>
      <c r="Y216" s="9" t="s">
        <v>360</v>
      </c>
      <c r="Z216" s="9" t="s">
        <v>544</v>
      </c>
      <c r="AA216" s="8" t="s">
        <v>222</v>
      </c>
      <c r="AB216" s="8"/>
    </row>
    <row r="217" spans="1:29" ht="34.5" customHeight="1">
      <c r="A217" s="18">
        <v>209</v>
      </c>
      <c r="B217" s="10" t="s">
        <v>159</v>
      </c>
      <c r="C217" s="11" t="s">
        <v>384</v>
      </c>
      <c r="D217" s="38" t="s">
        <v>62</v>
      </c>
      <c r="E217" s="68" t="s">
        <v>371</v>
      </c>
      <c r="F217" s="11" t="s">
        <v>113</v>
      </c>
      <c r="G217" s="56" t="s">
        <v>403</v>
      </c>
      <c r="H217" s="56" t="s">
        <v>354</v>
      </c>
      <c r="I217" s="9" t="s">
        <v>400</v>
      </c>
      <c r="J217" s="13">
        <v>14.3</v>
      </c>
      <c r="K217" s="15">
        <v>47.31</v>
      </c>
      <c r="L217" s="72">
        <v>293.85</v>
      </c>
      <c r="M217" s="72">
        <f t="shared" si="5"/>
        <v>2.7853080568720383</v>
      </c>
      <c r="N217" s="164">
        <v>41148.07</v>
      </c>
      <c r="O217" s="164" t="s">
        <v>751</v>
      </c>
      <c r="P217" s="163">
        <v>41148.07</v>
      </c>
      <c r="Q217" s="163">
        <v>4307842</v>
      </c>
      <c r="R217" s="163" t="s">
        <v>751</v>
      </c>
      <c r="S217" s="163">
        <v>4307842</v>
      </c>
      <c r="T217" s="9" t="s">
        <v>115</v>
      </c>
      <c r="U217" s="9" t="s">
        <v>103</v>
      </c>
      <c r="V217" s="9" t="s">
        <v>791</v>
      </c>
      <c r="W217" s="9" t="s">
        <v>584</v>
      </c>
      <c r="X217" s="9" t="s">
        <v>288</v>
      </c>
      <c r="Y217" s="9" t="s">
        <v>360</v>
      </c>
      <c r="Z217" s="9" t="s">
        <v>544</v>
      </c>
      <c r="AA217" s="8" t="s">
        <v>222</v>
      </c>
      <c r="AB217" s="8"/>
      <c r="AC217" s="1" t="s">
        <v>609</v>
      </c>
    </row>
    <row r="218" spans="1:29" ht="34.5" customHeight="1">
      <c r="A218" s="18">
        <v>210</v>
      </c>
      <c r="B218" s="10" t="s">
        <v>159</v>
      </c>
      <c r="C218" s="11" t="s">
        <v>384</v>
      </c>
      <c r="D218" s="38" t="s">
        <v>145</v>
      </c>
      <c r="E218" s="68" t="s">
        <v>370</v>
      </c>
      <c r="F218" s="11" t="s">
        <v>413</v>
      </c>
      <c r="G218" s="9" t="s">
        <v>49</v>
      </c>
      <c r="H218" s="9" t="s">
        <v>81</v>
      </c>
      <c r="I218" s="9" t="s">
        <v>400</v>
      </c>
      <c r="J218" s="13">
        <v>11</v>
      </c>
      <c r="K218" s="15">
        <v>36.39</v>
      </c>
      <c r="L218" s="72">
        <v>249</v>
      </c>
      <c r="M218" s="72">
        <f t="shared" si="5"/>
        <v>2.360189573459716</v>
      </c>
      <c r="N218" s="164">
        <v>1296303.65</v>
      </c>
      <c r="O218" s="164" t="s">
        <v>751</v>
      </c>
      <c r="P218" s="163">
        <v>1296303.65</v>
      </c>
      <c r="Q218" s="163">
        <v>135324009.71</v>
      </c>
      <c r="R218" s="163" t="s">
        <v>751</v>
      </c>
      <c r="S218" s="163">
        <v>135324009.71</v>
      </c>
      <c r="T218" s="9" t="s">
        <v>112</v>
      </c>
      <c r="U218" s="9" t="s">
        <v>103</v>
      </c>
      <c r="V218" s="9" t="s">
        <v>791</v>
      </c>
      <c r="W218" s="9" t="s">
        <v>585</v>
      </c>
      <c r="X218" s="9" t="s">
        <v>288</v>
      </c>
      <c r="Y218" s="9" t="s">
        <v>360</v>
      </c>
      <c r="Z218" s="9" t="s">
        <v>544</v>
      </c>
      <c r="AA218" s="8" t="s">
        <v>222</v>
      </c>
      <c r="AB218" s="8"/>
      <c r="AC218" s="1" t="s">
        <v>609</v>
      </c>
    </row>
    <row r="219" spans="1:28" s="171" customFormat="1" ht="34.5" customHeight="1">
      <c r="A219" s="18">
        <v>211</v>
      </c>
      <c r="B219" s="10" t="s">
        <v>159</v>
      </c>
      <c r="C219" s="11" t="s">
        <v>384</v>
      </c>
      <c r="D219" s="38">
        <v>819</v>
      </c>
      <c r="E219" s="68" t="s">
        <v>433</v>
      </c>
      <c r="F219" s="11" t="s">
        <v>413</v>
      </c>
      <c r="G219" s="9" t="s">
        <v>845</v>
      </c>
      <c r="H219" s="9" t="s">
        <v>191</v>
      </c>
      <c r="I219" s="284" t="s">
        <v>400</v>
      </c>
      <c r="J219" s="13">
        <v>21.5</v>
      </c>
      <c r="K219" s="15"/>
      <c r="L219" s="72"/>
      <c r="M219" s="72"/>
      <c r="N219" s="164">
        <v>0</v>
      </c>
      <c r="O219" s="164">
        <v>431591.76</v>
      </c>
      <c r="P219" s="163">
        <v>431591.76</v>
      </c>
      <c r="Q219" s="163">
        <v>0</v>
      </c>
      <c r="R219" s="163">
        <v>44989899</v>
      </c>
      <c r="S219" s="163">
        <v>44989899</v>
      </c>
      <c r="T219" s="9" t="s">
        <v>112</v>
      </c>
      <c r="U219" s="9" t="s">
        <v>103</v>
      </c>
      <c r="V219" s="169"/>
      <c r="W219" s="169"/>
      <c r="X219" s="169"/>
      <c r="Y219" s="169"/>
      <c r="Z219" s="169"/>
      <c r="AA219" s="8" t="s">
        <v>222</v>
      </c>
      <c r="AB219" s="170"/>
    </row>
    <row r="220" spans="1:28" ht="34.5" customHeight="1">
      <c r="A220" s="18">
        <v>212</v>
      </c>
      <c r="B220" s="10" t="s">
        <v>1</v>
      </c>
      <c r="C220" s="11" t="s">
        <v>381</v>
      </c>
      <c r="D220" s="28" t="s">
        <v>225</v>
      </c>
      <c r="E220" s="8" t="s">
        <v>315</v>
      </c>
      <c r="F220" s="11" t="s">
        <v>500</v>
      </c>
      <c r="G220" s="56" t="s">
        <v>149</v>
      </c>
      <c r="H220" s="56" t="s">
        <v>73</v>
      </c>
      <c r="I220" s="9" t="s">
        <v>383</v>
      </c>
      <c r="J220" s="13">
        <v>20</v>
      </c>
      <c r="K220" s="13"/>
      <c r="L220" s="62">
        <v>418.64</v>
      </c>
      <c r="M220" s="72">
        <f t="shared" si="5"/>
        <v>3.9681516587677725</v>
      </c>
      <c r="N220" s="72"/>
      <c r="O220" s="72"/>
      <c r="P220" s="124"/>
      <c r="Q220" s="124"/>
      <c r="R220" s="124"/>
      <c r="S220" s="125"/>
      <c r="T220" s="9" t="s">
        <v>112</v>
      </c>
      <c r="U220" s="9" t="s">
        <v>103</v>
      </c>
      <c r="V220" s="9" t="s">
        <v>597</v>
      </c>
      <c r="W220" s="9" t="s">
        <v>583</v>
      </c>
      <c r="X220" s="9" t="s">
        <v>289</v>
      </c>
      <c r="Y220" s="9" t="s">
        <v>29</v>
      </c>
      <c r="Z220" s="9" t="s">
        <v>543</v>
      </c>
      <c r="AA220" s="8" t="s">
        <v>222</v>
      </c>
      <c r="AB220" s="8"/>
    </row>
    <row r="221" spans="1:28" ht="34.5" customHeight="1">
      <c r="A221" s="18">
        <v>213</v>
      </c>
      <c r="B221" s="10" t="s">
        <v>1</v>
      </c>
      <c r="C221" s="10" t="s">
        <v>381</v>
      </c>
      <c r="D221" s="36" t="s">
        <v>447</v>
      </c>
      <c r="E221" s="11" t="s">
        <v>502</v>
      </c>
      <c r="F221" s="11" t="s">
        <v>500</v>
      </c>
      <c r="G221" s="56" t="s">
        <v>448</v>
      </c>
      <c r="H221" s="56" t="s">
        <v>184</v>
      </c>
      <c r="I221" s="12" t="s">
        <v>383</v>
      </c>
      <c r="J221" s="125">
        <v>18000000</v>
      </c>
      <c r="K221" s="26">
        <v>18000000</v>
      </c>
      <c r="L221" s="72">
        <v>681.379</v>
      </c>
      <c r="M221" s="72">
        <f t="shared" si="5"/>
        <v>6.458568720379147</v>
      </c>
      <c r="N221" s="72"/>
      <c r="O221" s="72"/>
      <c r="P221" s="72"/>
      <c r="Q221" s="72"/>
      <c r="R221" s="72"/>
      <c r="S221" s="72"/>
      <c r="T221" s="9" t="s">
        <v>112</v>
      </c>
      <c r="U221" s="9" t="s">
        <v>103</v>
      </c>
      <c r="V221" s="9" t="s">
        <v>597</v>
      </c>
      <c r="W221" s="9" t="s">
        <v>583</v>
      </c>
      <c r="X221" s="9" t="s">
        <v>289</v>
      </c>
      <c r="Y221" s="9" t="s">
        <v>29</v>
      </c>
      <c r="Z221" s="9" t="s">
        <v>543</v>
      </c>
      <c r="AA221" s="8" t="s">
        <v>222</v>
      </c>
      <c r="AB221" s="8"/>
    </row>
    <row r="222" spans="1:28" ht="34.5" customHeight="1">
      <c r="A222" s="18">
        <v>214</v>
      </c>
      <c r="B222" s="10" t="s">
        <v>1</v>
      </c>
      <c r="C222" s="11" t="s">
        <v>381</v>
      </c>
      <c r="D222" s="39" t="s">
        <v>218</v>
      </c>
      <c r="E222" s="11" t="s">
        <v>214</v>
      </c>
      <c r="F222" s="11" t="s">
        <v>80</v>
      </c>
      <c r="G222" s="56" t="s">
        <v>5</v>
      </c>
      <c r="H222" s="56" t="s">
        <v>74</v>
      </c>
      <c r="I222" s="9" t="s">
        <v>383</v>
      </c>
      <c r="J222" s="13">
        <v>11.71</v>
      </c>
      <c r="K222" s="13">
        <v>11.71</v>
      </c>
      <c r="L222" s="62">
        <v>378.76</v>
      </c>
      <c r="M222" s="72">
        <f t="shared" si="5"/>
        <v>3.590142180094787</v>
      </c>
      <c r="N222" s="72"/>
      <c r="O222" s="72"/>
      <c r="P222" s="72"/>
      <c r="Q222" s="72"/>
      <c r="R222" s="72"/>
      <c r="S222" s="72"/>
      <c r="T222" s="9" t="s">
        <v>112</v>
      </c>
      <c r="U222" s="9" t="s">
        <v>103</v>
      </c>
      <c r="V222" s="9" t="s">
        <v>597</v>
      </c>
      <c r="W222" s="9" t="s">
        <v>583</v>
      </c>
      <c r="X222" s="9" t="s">
        <v>289</v>
      </c>
      <c r="Y222" s="9" t="s">
        <v>29</v>
      </c>
      <c r="Z222" s="9" t="s">
        <v>543</v>
      </c>
      <c r="AA222" s="8" t="s">
        <v>222</v>
      </c>
      <c r="AB222" s="8"/>
    </row>
    <row r="223" spans="1:28" ht="34.5" customHeight="1">
      <c r="A223" s="18">
        <v>215</v>
      </c>
      <c r="B223" s="10" t="s">
        <v>1</v>
      </c>
      <c r="C223" s="11" t="s">
        <v>381</v>
      </c>
      <c r="D223" s="70"/>
      <c r="E223" s="68" t="s">
        <v>606</v>
      </c>
      <c r="F223" s="11" t="s">
        <v>500</v>
      </c>
      <c r="G223" s="63"/>
      <c r="H223" s="63"/>
      <c r="I223" s="9"/>
      <c r="J223" s="125"/>
      <c r="K223" s="26"/>
      <c r="L223" s="62">
        <v>313.98</v>
      </c>
      <c r="M223" s="72">
        <f t="shared" si="5"/>
        <v>2.9761137440758296</v>
      </c>
      <c r="N223" s="72"/>
      <c r="O223" s="72"/>
      <c r="P223" s="72"/>
      <c r="Q223" s="72"/>
      <c r="R223" s="72"/>
      <c r="S223" s="72"/>
      <c r="T223" s="9" t="s">
        <v>112</v>
      </c>
      <c r="U223" s="9" t="s">
        <v>103</v>
      </c>
      <c r="V223" s="9" t="s">
        <v>597</v>
      </c>
      <c r="W223" s="9" t="s">
        <v>583</v>
      </c>
      <c r="X223" s="9"/>
      <c r="Y223" s="9"/>
      <c r="Z223" s="9" t="s">
        <v>543</v>
      </c>
      <c r="AA223" s="8" t="s">
        <v>222</v>
      </c>
      <c r="AB223" s="8"/>
    </row>
    <row r="224" spans="1:28" ht="40.5" customHeight="1">
      <c r="A224" s="18">
        <v>216</v>
      </c>
      <c r="B224" s="10" t="s">
        <v>1</v>
      </c>
      <c r="C224" s="11" t="s">
        <v>381</v>
      </c>
      <c r="D224" s="70"/>
      <c r="E224" s="68" t="s">
        <v>300</v>
      </c>
      <c r="F224" s="11" t="s">
        <v>423</v>
      </c>
      <c r="G224" s="63"/>
      <c r="H224" s="63"/>
      <c r="I224" s="9"/>
      <c r="J224" s="125"/>
      <c r="K224" s="26"/>
      <c r="L224" s="62">
        <v>185</v>
      </c>
      <c r="M224" s="72">
        <f t="shared" si="5"/>
        <v>1.7535545023696681</v>
      </c>
      <c r="N224" s="72"/>
      <c r="O224" s="72"/>
      <c r="P224" s="72"/>
      <c r="Q224" s="72"/>
      <c r="R224" s="72"/>
      <c r="S224" s="72"/>
      <c r="T224" s="9" t="s">
        <v>112</v>
      </c>
      <c r="U224" s="9" t="s">
        <v>103</v>
      </c>
      <c r="V224" s="9" t="s">
        <v>597</v>
      </c>
      <c r="W224" s="9" t="s">
        <v>583</v>
      </c>
      <c r="X224" s="9" t="s">
        <v>289</v>
      </c>
      <c r="Y224" s="9"/>
      <c r="Z224" s="9" t="s">
        <v>543</v>
      </c>
      <c r="AA224" s="8" t="s">
        <v>222</v>
      </c>
      <c r="AB224" s="8"/>
    </row>
    <row r="225" spans="1:28" s="171" customFormat="1" ht="40.5" customHeight="1">
      <c r="A225" s="18">
        <v>217</v>
      </c>
      <c r="B225" s="10" t="s">
        <v>1</v>
      </c>
      <c r="C225" s="11" t="s">
        <v>381</v>
      </c>
      <c r="D225" s="70">
        <v>12826</v>
      </c>
      <c r="E225" s="68" t="s">
        <v>827</v>
      </c>
      <c r="F225" s="11" t="s">
        <v>80</v>
      </c>
      <c r="G225" s="56" t="s">
        <v>828</v>
      </c>
      <c r="H225" s="56" t="s">
        <v>191</v>
      </c>
      <c r="I225" s="9" t="s">
        <v>383</v>
      </c>
      <c r="J225" s="13">
        <v>9.2</v>
      </c>
      <c r="K225" s="26"/>
      <c r="L225" s="62"/>
      <c r="M225" s="72"/>
      <c r="N225" s="164">
        <v>-800679.87</v>
      </c>
      <c r="O225" s="164" t="s">
        <v>751</v>
      </c>
      <c r="P225" s="163">
        <v>-800679.87</v>
      </c>
      <c r="Q225" s="163">
        <v>-83907246.99</v>
      </c>
      <c r="R225" s="163" t="s">
        <v>751</v>
      </c>
      <c r="S225" s="163">
        <v>-83907246.99</v>
      </c>
      <c r="T225" s="9" t="s">
        <v>112</v>
      </c>
      <c r="U225" s="9" t="s">
        <v>103</v>
      </c>
      <c r="V225" s="169"/>
      <c r="W225" s="169"/>
      <c r="X225" s="169"/>
      <c r="Y225" s="169"/>
      <c r="Z225" s="169"/>
      <c r="AA225" s="8" t="s">
        <v>222</v>
      </c>
      <c r="AB225" s="170"/>
    </row>
    <row r="226" spans="1:28" ht="27" customHeight="1">
      <c r="A226" s="18">
        <v>218</v>
      </c>
      <c r="B226" s="10" t="s">
        <v>160</v>
      </c>
      <c r="C226" s="11" t="s">
        <v>381</v>
      </c>
      <c r="D226" s="28" t="s">
        <v>503</v>
      </c>
      <c r="E226" s="11" t="s">
        <v>372</v>
      </c>
      <c r="F226" s="11" t="s">
        <v>118</v>
      </c>
      <c r="G226" s="56" t="s">
        <v>94</v>
      </c>
      <c r="H226" s="56" t="s">
        <v>96</v>
      </c>
      <c r="I226" s="9" t="s">
        <v>397</v>
      </c>
      <c r="J226" s="13">
        <v>25</v>
      </c>
      <c r="K226" s="13">
        <v>3.18</v>
      </c>
      <c r="L226" s="72">
        <v>30</v>
      </c>
      <c r="M226" s="72">
        <f t="shared" si="5"/>
        <v>0.2843601895734597</v>
      </c>
      <c r="N226" s="72"/>
      <c r="O226" s="72"/>
      <c r="P226" s="72"/>
      <c r="Q226" s="72"/>
      <c r="R226" s="72"/>
      <c r="S226" s="72"/>
      <c r="T226" s="9" t="s">
        <v>112</v>
      </c>
      <c r="U226" s="9" t="s">
        <v>103</v>
      </c>
      <c r="V226" s="9" t="s">
        <v>791</v>
      </c>
      <c r="W226" s="9" t="s">
        <v>584</v>
      </c>
      <c r="X226" s="9" t="s">
        <v>288</v>
      </c>
      <c r="Y226" s="9" t="s">
        <v>436</v>
      </c>
      <c r="Z226" s="9" t="s">
        <v>544</v>
      </c>
      <c r="AA226" s="8" t="s">
        <v>222</v>
      </c>
      <c r="AB226" s="8"/>
    </row>
    <row r="227" spans="1:28" ht="33" customHeight="1">
      <c r="A227" s="18">
        <v>219</v>
      </c>
      <c r="B227" s="10" t="s">
        <v>161</v>
      </c>
      <c r="C227" s="11" t="s">
        <v>381</v>
      </c>
      <c r="D227" s="38" t="s">
        <v>63</v>
      </c>
      <c r="E227" s="68" t="s">
        <v>136</v>
      </c>
      <c r="F227" s="11" t="s">
        <v>80</v>
      </c>
      <c r="G227" s="73" t="s">
        <v>530</v>
      </c>
      <c r="H227" s="73" t="s">
        <v>445</v>
      </c>
      <c r="I227" s="9" t="s">
        <v>383</v>
      </c>
      <c r="J227" s="13">
        <v>27.5</v>
      </c>
      <c r="K227" s="13">
        <v>27.5</v>
      </c>
      <c r="L227" s="62">
        <v>487.5</v>
      </c>
      <c r="M227" s="72">
        <f t="shared" si="5"/>
        <v>4.62085308056872</v>
      </c>
      <c r="N227" s="72"/>
      <c r="O227" s="72"/>
      <c r="P227" s="72"/>
      <c r="Q227" s="72"/>
      <c r="R227" s="72"/>
      <c r="S227" s="72"/>
      <c r="T227" s="9" t="s">
        <v>112</v>
      </c>
      <c r="U227" s="9" t="s">
        <v>103</v>
      </c>
      <c r="V227" s="9" t="s">
        <v>597</v>
      </c>
      <c r="W227" s="9" t="s">
        <v>583</v>
      </c>
      <c r="X227" s="9" t="s">
        <v>289</v>
      </c>
      <c r="Y227" s="9" t="s">
        <v>360</v>
      </c>
      <c r="Z227" s="9" t="s">
        <v>544</v>
      </c>
      <c r="AA227" s="8" t="s">
        <v>222</v>
      </c>
      <c r="AB227" s="8"/>
    </row>
    <row r="228" spans="1:28" ht="59.25" customHeight="1">
      <c r="A228" s="18">
        <v>220</v>
      </c>
      <c r="B228" s="10" t="s">
        <v>161</v>
      </c>
      <c r="C228" s="11" t="s">
        <v>381</v>
      </c>
      <c r="D228" s="38"/>
      <c r="E228" s="68" t="s">
        <v>136</v>
      </c>
      <c r="F228" s="11" t="s">
        <v>80</v>
      </c>
      <c r="G228" s="73"/>
      <c r="H228" s="73"/>
      <c r="I228" s="9"/>
      <c r="J228" s="13"/>
      <c r="K228" s="13"/>
      <c r="L228" s="62">
        <v>10.55</v>
      </c>
      <c r="M228" s="72">
        <f t="shared" si="5"/>
        <v>0.1</v>
      </c>
      <c r="N228" s="72"/>
      <c r="O228" s="72"/>
      <c r="P228" s="72"/>
      <c r="Q228" s="72"/>
      <c r="R228" s="72"/>
      <c r="S228" s="72"/>
      <c r="T228" s="9" t="s">
        <v>112</v>
      </c>
      <c r="U228" s="9" t="s">
        <v>103</v>
      </c>
      <c r="V228" s="9" t="s">
        <v>597</v>
      </c>
      <c r="W228" s="9" t="s">
        <v>583</v>
      </c>
      <c r="X228" s="9" t="s">
        <v>289</v>
      </c>
      <c r="Y228" s="9" t="s">
        <v>360</v>
      </c>
      <c r="Z228" s="9" t="s">
        <v>544</v>
      </c>
      <c r="AA228" s="8" t="s">
        <v>222</v>
      </c>
      <c r="AB228" s="8" t="s">
        <v>335</v>
      </c>
    </row>
    <row r="229" spans="1:29" ht="34.5" customHeight="1">
      <c r="A229" s="18">
        <v>221</v>
      </c>
      <c r="B229" s="10" t="s">
        <v>390</v>
      </c>
      <c r="C229" s="11" t="s">
        <v>384</v>
      </c>
      <c r="D229" s="28" t="s">
        <v>416</v>
      </c>
      <c r="E229" s="68" t="s">
        <v>370</v>
      </c>
      <c r="F229" s="11" t="s">
        <v>413</v>
      </c>
      <c r="G229" s="56" t="s">
        <v>417</v>
      </c>
      <c r="H229" s="56" t="s">
        <v>355</v>
      </c>
      <c r="I229" s="9" t="s">
        <v>383</v>
      </c>
      <c r="J229" s="13">
        <v>30</v>
      </c>
      <c r="K229" s="13">
        <v>30</v>
      </c>
      <c r="L229" s="72">
        <v>521</v>
      </c>
      <c r="M229" s="72">
        <f t="shared" si="5"/>
        <v>4.938388625592417</v>
      </c>
      <c r="N229" s="72"/>
      <c r="O229" s="72"/>
      <c r="P229" s="72"/>
      <c r="Q229" s="72"/>
      <c r="R229" s="72"/>
      <c r="S229" s="72"/>
      <c r="T229" s="9" t="s">
        <v>112</v>
      </c>
      <c r="U229" s="9" t="s">
        <v>103</v>
      </c>
      <c r="V229" s="9" t="s">
        <v>791</v>
      </c>
      <c r="W229" s="9" t="s">
        <v>585</v>
      </c>
      <c r="X229" s="9" t="s">
        <v>288</v>
      </c>
      <c r="Y229" s="9" t="s">
        <v>293</v>
      </c>
      <c r="Z229" s="9" t="s">
        <v>543</v>
      </c>
      <c r="AA229" s="8" t="s">
        <v>222</v>
      </c>
      <c r="AB229" s="8"/>
      <c r="AC229" s="1" t="s">
        <v>609</v>
      </c>
    </row>
    <row r="230" spans="1:29" ht="39" customHeight="1">
      <c r="A230" s="18">
        <v>222</v>
      </c>
      <c r="B230" s="10" t="s">
        <v>390</v>
      </c>
      <c r="C230" s="11" t="s">
        <v>384</v>
      </c>
      <c r="D230" s="28" t="s">
        <v>463</v>
      </c>
      <c r="E230" s="68" t="s">
        <v>179</v>
      </c>
      <c r="F230" s="11" t="s">
        <v>413</v>
      </c>
      <c r="G230" s="56" t="s">
        <v>464</v>
      </c>
      <c r="H230" s="56" t="s">
        <v>139</v>
      </c>
      <c r="I230" s="9" t="s">
        <v>383</v>
      </c>
      <c r="J230" s="13">
        <v>50</v>
      </c>
      <c r="K230" s="13">
        <v>50</v>
      </c>
      <c r="L230" s="72">
        <v>335.305</v>
      </c>
      <c r="M230" s="72">
        <f t="shared" si="5"/>
        <v>3.1782464454976305</v>
      </c>
      <c r="N230" s="72"/>
      <c r="O230" s="72"/>
      <c r="P230" s="72"/>
      <c r="Q230" s="72"/>
      <c r="R230" s="72"/>
      <c r="S230" s="72"/>
      <c r="T230" s="9" t="s">
        <v>112</v>
      </c>
      <c r="U230" s="9" t="s">
        <v>103</v>
      </c>
      <c r="V230" s="9" t="s">
        <v>791</v>
      </c>
      <c r="W230" s="9" t="s">
        <v>585</v>
      </c>
      <c r="X230" s="9" t="s">
        <v>288</v>
      </c>
      <c r="Y230" s="9" t="s">
        <v>293</v>
      </c>
      <c r="Z230" s="9" t="s">
        <v>543</v>
      </c>
      <c r="AA230" s="8" t="s">
        <v>222</v>
      </c>
      <c r="AB230" s="8"/>
      <c r="AC230" s="1" t="s">
        <v>609</v>
      </c>
    </row>
    <row r="231" spans="1:28" ht="39" customHeight="1">
      <c r="A231" s="18">
        <v>223</v>
      </c>
      <c r="B231" s="10" t="s">
        <v>162</v>
      </c>
      <c r="C231" s="11" t="s">
        <v>381</v>
      </c>
      <c r="D231" s="28" t="s">
        <v>117</v>
      </c>
      <c r="E231" s="11" t="s">
        <v>373</v>
      </c>
      <c r="F231" s="11" t="s">
        <v>113</v>
      </c>
      <c r="G231" s="56" t="s">
        <v>126</v>
      </c>
      <c r="H231" s="56" t="s">
        <v>248</v>
      </c>
      <c r="I231" s="9" t="s">
        <v>398</v>
      </c>
      <c r="J231" s="13">
        <v>500</v>
      </c>
      <c r="K231" s="13">
        <v>133.33</v>
      </c>
      <c r="L231" s="72">
        <v>402.351</v>
      </c>
      <c r="M231" s="72">
        <f t="shared" si="5"/>
        <v>3.8137535545023695</v>
      </c>
      <c r="N231" s="72"/>
      <c r="O231" s="72"/>
      <c r="P231" s="72"/>
      <c r="Q231" s="72"/>
      <c r="R231" s="72"/>
      <c r="S231" s="72"/>
      <c r="T231" s="9" t="s">
        <v>115</v>
      </c>
      <c r="U231" s="9" t="s">
        <v>103</v>
      </c>
      <c r="V231" s="9" t="s">
        <v>791</v>
      </c>
      <c r="W231" s="9" t="s">
        <v>584</v>
      </c>
      <c r="X231" s="9" t="s">
        <v>288</v>
      </c>
      <c r="Y231" s="9" t="s">
        <v>360</v>
      </c>
      <c r="Z231" s="9" t="s">
        <v>544</v>
      </c>
      <c r="AA231" s="8" t="s">
        <v>222</v>
      </c>
      <c r="AB231" s="8"/>
    </row>
    <row r="232" spans="1:28" ht="34.5" customHeight="1">
      <c r="A232" s="18">
        <v>224</v>
      </c>
      <c r="B232" s="10" t="s">
        <v>162</v>
      </c>
      <c r="C232" s="11" t="s">
        <v>384</v>
      </c>
      <c r="D232" s="38" t="s">
        <v>410</v>
      </c>
      <c r="E232" s="68" t="s">
        <v>179</v>
      </c>
      <c r="F232" s="11" t="s">
        <v>413</v>
      </c>
      <c r="G232" s="56" t="s">
        <v>409</v>
      </c>
      <c r="H232" s="56" t="s">
        <v>98</v>
      </c>
      <c r="I232" s="9" t="s">
        <v>398</v>
      </c>
      <c r="J232" s="13">
        <v>300</v>
      </c>
      <c r="K232" s="26">
        <v>79945638.03208002</v>
      </c>
      <c r="L232" s="72">
        <v>273.72</v>
      </c>
      <c r="M232" s="72">
        <f t="shared" si="5"/>
        <v>2.5945023696682465</v>
      </c>
      <c r="N232" s="72"/>
      <c r="O232" s="72"/>
      <c r="P232" s="72"/>
      <c r="Q232" s="72"/>
      <c r="R232" s="72"/>
      <c r="S232" s="72"/>
      <c r="T232" s="9" t="s">
        <v>112</v>
      </c>
      <c r="U232" s="9" t="s">
        <v>103</v>
      </c>
      <c r="V232" s="9" t="s">
        <v>791</v>
      </c>
      <c r="W232" s="9" t="s">
        <v>585</v>
      </c>
      <c r="X232" s="9" t="s">
        <v>288</v>
      </c>
      <c r="Y232" s="9" t="s">
        <v>360</v>
      </c>
      <c r="Z232" s="9" t="s">
        <v>544</v>
      </c>
      <c r="AA232" s="8" t="s">
        <v>222</v>
      </c>
      <c r="AB232" s="8"/>
    </row>
    <row r="233" spans="1:29" ht="34.5" customHeight="1">
      <c r="A233" s="18">
        <v>225</v>
      </c>
      <c r="B233" s="10" t="s">
        <v>162</v>
      </c>
      <c r="C233" s="11" t="s">
        <v>384</v>
      </c>
      <c r="D233" s="46" t="s">
        <v>11</v>
      </c>
      <c r="E233" s="11" t="s">
        <v>504</v>
      </c>
      <c r="F233" s="11" t="s">
        <v>413</v>
      </c>
      <c r="G233" s="56" t="s">
        <v>497</v>
      </c>
      <c r="H233" s="56" t="s">
        <v>509</v>
      </c>
      <c r="I233" s="9" t="s">
        <v>398</v>
      </c>
      <c r="J233" s="13">
        <v>216.75</v>
      </c>
      <c r="K233" s="26">
        <v>57760723.478177816</v>
      </c>
      <c r="L233" s="72">
        <v>979</v>
      </c>
      <c r="M233" s="72">
        <f t="shared" si="5"/>
        <v>9.27962085308057</v>
      </c>
      <c r="N233" s="72"/>
      <c r="O233" s="72"/>
      <c r="P233" s="72"/>
      <c r="Q233" s="72"/>
      <c r="R233" s="72"/>
      <c r="S233" s="72"/>
      <c r="T233" s="9" t="s">
        <v>112</v>
      </c>
      <c r="U233" s="9" t="s">
        <v>103</v>
      </c>
      <c r="V233" s="9" t="s">
        <v>791</v>
      </c>
      <c r="W233" s="9" t="s">
        <v>585</v>
      </c>
      <c r="X233" s="9" t="s">
        <v>288</v>
      </c>
      <c r="Y233" s="9" t="s">
        <v>360</v>
      </c>
      <c r="Z233" s="9" t="s">
        <v>544</v>
      </c>
      <c r="AA233" s="8" t="s">
        <v>222</v>
      </c>
      <c r="AB233" s="8"/>
      <c r="AC233" s="1" t="s">
        <v>609</v>
      </c>
    </row>
    <row r="234" spans="1:28" ht="50.25" customHeight="1">
      <c r="A234" s="18">
        <v>226</v>
      </c>
      <c r="B234" s="10" t="s">
        <v>162</v>
      </c>
      <c r="C234" s="11" t="s">
        <v>381</v>
      </c>
      <c r="D234" s="46"/>
      <c r="E234" s="11" t="s">
        <v>295</v>
      </c>
      <c r="F234" s="11" t="s">
        <v>164</v>
      </c>
      <c r="G234" s="56"/>
      <c r="H234" s="56"/>
      <c r="I234" s="9"/>
      <c r="J234" s="13"/>
      <c r="K234" s="26"/>
      <c r="L234" s="72">
        <v>353</v>
      </c>
      <c r="M234" s="72">
        <f t="shared" si="5"/>
        <v>3.345971563981043</v>
      </c>
      <c r="N234" s="72"/>
      <c r="O234" s="72"/>
      <c r="P234" s="72"/>
      <c r="Q234" s="72"/>
      <c r="R234" s="72"/>
      <c r="S234" s="72"/>
      <c r="T234" s="9" t="s">
        <v>112</v>
      </c>
      <c r="U234" s="9" t="s">
        <v>103</v>
      </c>
      <c r="V234" s="9" t="s">
        <v>791</v>
      </c>
      <c r="W234" s="9" t="s">
        <v>587</v>
      </c>
      <c r="X234" s="9" t="s">
        <v>288</v>
      </c>
      <c r="Y234" s="9" t="s">
        <v>360</v>
      </c>
      <c r="Z234" s="9" t="s">
        <v>544</v>
      </c>
      <c r="AA234" s="8" t="s">
        <v>222</v>
      </c>
      <c r="AB234" s="8" t="s">
        <v>296</v>
      </c>
    </row>
    <row r="235" spans="1:28" ht="36.75" customHeight="1">
      <c r="A235" s="18">
        <v>227</v>
      </c>
      <c r="B235" s="10" t="s">
        <v>162</v>
      </c>
      <c r="C235" s="11" t="s">
        <v>381</v>
      </c>
      <c r="D235" s="46"/>
      <c r="E235" s="11" t="s">
        <v>615</v>
      </c>
      <c r="F235" s="11" t="s">
        <v>435</v>
      </c>
      <c r="G235" s="56"/>
      <c r="H235" s="56"/>
      <c r="I235" s="9"/>
      <c r="J235" s="13"/>
      <c r="K235" s="26"/>
      <c r="L235" s="72">
        <v>50</v>
      </c>
      <c r="M235" s="72">
        <f t="shared" si="5"/>
        <v>0.47393364928909953</v>
      </c>
      <c r="N235" s="72"/>
      <c r="O235" s="72"/>
      <c r="P235" s="72"/>
      <c r="Q235" s="72"/>
      <c r="R235" s="72"/>
      <c r="S235" s="72"/>
      <c r="T235" s="9" t="s">
        <v>112</v>
      </c>
      <c r="U235" s="9" t="s">
        <v>103</v>
      </c>
      <c r="V235" s="9" t="s">
        <v>791</v>
      </c>
      <c r="W235" s="9" t="s">
        <v>587</v>
      </c>
      <c r="X235" s="9"/>
      <c r="Y235" s="9"/>
      <c r="Z235" s="9" t="s">
        <v>544</v>
      </c>
      <c r="AA235" s="8" t="s">
        <v>222</v>
      </c>
      <c r="AB235" s="8"/>
    </row>
    <row r="236" spans="1:28" ht="44.25" customHeight="1">
      <c r="A236" s="18">
        <v>228</v>
      </c>
      <c r="B236" s="10" t="s">
        <v>23</v>
      </c>
      <c r="C236" s="11" t="s">
        <v>384</v>
      </c>
      <c r="D236" s="28"/>
      <c r="E236" s="11" t="s">
        <v>24</v>
      </c>
      <c r="F236" s="11" t="s">
        <v>50</v>
      </c>
      <c r="G236" s="56"/>
      <c r="H236" s="56"/>
      <c r="I236" s="9"/>
      <c r="J236" s="13"/>
      <c r="K236" s="13"/>
      <c r="L236" s="72">
        <v>15</v>
      </c>
      <c r="M236" s="72">
        <f t="shared" si="5"/>
        <v>0.14218009478672985</v>
      </c>
      <c r="N236" s="72"/>
      <c r="O236" s="72"/>
      <c r="P236" s="72"/>
      <c r="Q236" s="72"/>
      <c r="R236" s="72"/>
      <c r="S236" s="72"/>
      <c r="T236" s="9" t="s">
        <v>112</v>
      </c>
      <c r="U236" s="9" t="s">
        <v>103</v>
      </c>
      <c r="V236" s="9" t="s">
        <v>791</v>
      </c>
      <c r="W236" s="9" t="s">
        <v>584</v>
      </c>
      <c r="X236" s="9" t="s">
        <v>289</v>
      </c>
      <c r="Y236" s="9" t="s">
        <v>360</v>
      </c>
      <c r="Z236" s="9" t="s">
        <v>543</v>
      </c>
      <c r="AA236" s="8" t="s">
        <v>222</v>
      </c>
      <c r="AB236" s="8" t="s">
        <v>297</v>
      </c>
    </row>
    <row r="237" spans="1:28" ht="38.25" customHeight="1">
      <c r="A237" s="18">
        <v>229</v>
      </c>
      <c r="B237" s="10" t="s">
        <v>23</v>
      </c>
      <c r="C237" s="11" t="s">
        <v>384</v>
      </c>
      <c r="D237" s="28"/>
      <c r="E237" s="11" t="s">
        <v>25</v>
      </c>
      <c r="F237" s="11" t="s">
        <v>50</v>
      </c>
      <c r="G237" s="56"/>
      <c r="H237" s="56"/>
      <c r="I237" s="9"/>
      <c r="J237" s="13"/>
      <c r="K237" s="13"/>
      <c r="L237" s="72">
        <v>15</v>
      </c>
      <c r="M237" s="72">
        <f t="shared" si="5"/>
        <v>0.14218009478672985</v>
      </c>
      <c r="N237" s="72"/>
      <c r="O237" s="72"/>
      <c r="P237" s="72"/>
      <c r="Q237" s="72"/>
      <c r="R237" s="72"/>
      <c r="S237" s="72"/>
      <c r="T237" s="9" t="s">
        <v>112</v>
      </c>
      <c r="U237" s="9" t="s">
        <v>103</v>
      </c>
      <c r="V237" s="9" t="s">
        <v>791</v>
      </c>
      <c r="W237" s="9" t="s">
        <v>584</v>
      </c>
      <c r="X237" s="9" t="s">
        <v>289</v>
      </c>
      <c r="Y237" s="9" t="s">
        <v>360</v>
      </c>
      <c r="Z237" s="9" t="s">
        <v>543</v>
      </c>
      <c r="AA237" s="8" t="s">
        <v>222</v>
      </c>
      <c r="AB237" s="8" t="s">
        <v>297</v>
      </c>
    </row>
    <row r="238" spans="1:28" ht="34.5" customHeight="1">
      <c r="A238" s="18">
        <v>230</v>
      </c>
      <c r="B238" s="10" t="s">
        <v>391</v>
      </c>
      <c r="C238" s="11" t="s">
        <v>381</v>
      </c>
      <c r="D238" s="28">
        <v>203029</v>
      </c>
      <c r="E238" s="10" t="s">
        <v>361</v>
      </c>
      <c r="F238" s="11" t="s">
        <v>451</v>
      </c>
      <c r="G238" s="56" t="s">
        <v>178</v>
      </c>
      <c r="H238" s="56" t="s">
        <v>259</v>
      </c>
      <c r="I238" s="9" t="s">
        <v>393</v>
      </c>
      <c r="J238" s="16">
        <v>279</v>
      </c>
      <c r="K238" s="16">
        <v>438.53</v>
      </c>
      <c r="L238" s="62">
        <v>7000</v>
      </c>
      <c r="M238" s="72">
        <f t="shared" si="5"/>
        <v>66.35071090047393</v>
      </c>
      <c r="N238" s="164">
        <v>20449999.99</v>
      </c>
      <c r="O238" s="164" t="s">
        <v>751</v>
      </c>
      <c r="P238" s="163">
        <v>20449999.99</v>
      </c>
      <c r="Q238" s="163">
        <v>2155475000</v>
      </c>
      <c r="R238" s="163" t="s">
        <v>751</v>
      </c>
      <c r="S238" s="163">
        <v>2155475000</v>
      </c>
      <c r="T238" s="14" t="s">
        <v>168</v>
      </c>
      <c r="U238" s="9" t="s">
        <v>55</v>
      </c>
      <c r="V238" s="9" t="s">
        <v>607</v>
      </c>
      <c r="W238" s="9" t="s">
        <v>585</v>
      </c>
      <c r="X238" s="9" t="s">
        <v>288</v>
      </c>
      <c r="Y238" s="9" t="s">
        <v>436</v>
      </c>
      <c r="Z238" s="9" t="s">
        <v>544</v>
      </c>
      <c r="AA238" s="8" t="s">
        <v>222</v>
      </c>
      <c r="AB238" s="8"/>
    </row>
    <row r="239" spans="1:28" ht="34.5" customHeight="1">
      <c r="A239" s="18">
        <v>231</v>
      </c>
      <c r="B239" s="10" t="s">
        <v>391</v>
      </c>
      <c r="C239" s="11" t="s">
        <v>381</v>
      </c>
      <c r="D239" s="28" t="s">
        <v>524</v>
      </c>
      <c r="E239" s="68" t="s">
        <v>525</v>
      </c>
      <c r="F239" s="11" t="s">
        <v>395</v>
      </c>
      <c r="G239" s="63" t="s">
        <v>526</v>
      </c>
      <c r="H239" s="63" t="s">
        <v>492</v>
      </c>
      <c r="I239" s="9" t="s">
        <v>393</v>
      </c>
      <c r="J239" s="62">
        <v>340</v>
      </c>
      <c r="K239" s="16">
        <v>534.41</v>
      </c>
      <c r="L239" s="72">
        <v>9706</v>
      </c>
      <c r="M239" s="72">
        <f t="shared" si="5"/>
        <v>92</v>
      </c>
      <c r="N239" s="72"/>
      <c r="O239" s="72"/>
      <c r="P239" s="72"/>
      <c r="Q239" s="72"/>
      <c r="R239" s="72"/>
      <c r="S239" s="72"/>
      <c r="T239" s="14" t="s">
        <v>168</v>
      </c>
      <c r="U239" s="9" t="s">
        <v>55</v>
      </c>
      <c r="V239" s="9" t="s">
        <v>607</v>
      </c>
      <c r="W239" s="9" t="s">
        <v>584</v>
      </c>
      <c r="X239" s="9" t="s">
        <v>288</v>
      </c>
      <c r="Y239" s="9" t="s">
        <v>436</v>
      </c>
      <c r="Z239" s="9" t="s">
        <v>544</v>
      </c>
      <c r="AA239" s="8" t="s">
        <v>222</v>
      </c>
      <c r="AB239" s="8"/>
    </row>
    <row r="240" spans="1:28" ht="34.5" customHeight="1">
      <c r="A240" s="18">
        <v>232</v>
      </c>
      <c r="B240" s="10" t="s">
        <v>391</v>
      </c>
      <c r="C240" s="11" t="s">
        <v>381</v>
      </c>
      <c r="D240" s="28" t="s">
        <v>493</v>
      </c>
      <c r="E240" s="11" t="s">
        <v>196</v>
      </c>
      <c r="F240" s="11" t="s">
        <v>500</v>
      </c>
      <c r="G240" s="56" t="s">
        <v>165</v>
      </c>
      <c r="H240" s="56" t="s">
        <v>494</v>
      </c>
      <c r="I240" s="9" t="s">
        <v>393</v>
      </c>
      <c r="J240" s="16">
        <v>9</v>
      </c>
      <c r="K240" s="26">
        <v>14047650.097385334</v>
      </c>
      <c r="L240" s="72">
        <v>65.627</v>
      </c>
      <c r="M240" s="72">
        <f t="shared" si="5"/>
        <v>0.6220568720379146</v>
      </c>
      <c r="N240" s="72"/>
      <c r="O240" s="72"/>
      <c r="P240" s="72"/>
      <c r="Q240" s="72"/>
      <c r="R240" s="72"/>
      <c r="S240" s="72"/>
      <c r="T240" s="9" t="s">
        <v>168</v>
      </c>
      <c r="U240" s="9" t="s">
        <v>55</v>
      </c>
      <c r="V240" s="9" t="s">
        <v>607</v>
      </c>
      <c r="W240" s="9" t="s">
        <v>586</v>
      </c>
      <c r="X240" s="9" t="s">
        <v>289</v>
      </c>
      <c r="Y240" s="9" t="s">
        <v>436</v>
      </c>
      <c r="Z240" s="9" t="s">
        <v>544</v>
      </c>
      <c r="AA240" s="8" t="s">
        <v>222</v>
      </c>
      <c r="AB240" s="8"/>
    </row>
    <row r="241" spans="1:28" ht="34.5" customHeight="1">
      <c r="A241" s="18">
        <v>233</v>
      </c>
      <c r="B241" s="10" t="s">
        <v>391</v>
      </c>
      <c r="C241" s="11" t="s">
        <v>381</v>
      </c>
      <c r="D241" s="38" t="s">
        <v>529</v>
      </c>
      <c r="E241" s="11" t="s">
        <v>505</v>
      </c>
      <c r="F241" s="11" t="s">
        <v>500</v>
      </c>
      <c r="G241" s="56" t="s">
        <v>441</v>
      </c>
      <c r="H241" s="56" t="s">
        <v>442</v>
      </c>
      <c r="I241" s="9" t="s">
        <v>393</v>
      </c>
      <c r="J241" s="20">
        <v>203.5</v>
      </c>
      <c r="K241" s="20">
        <v>319.86</v>
      </c>
      <c r="L241" s="62">
        <v>3034.8</v>
      </c>
      <c r="M241" s="72">
        <f aca="true" t="shared" si="6" ref="M241:M265">L241/105.5</f>
        <v>28.765876777251187</v>
      </c>
      <c r="N241" s="164">
        <v>26436057.89</v>
      </c>
      <c r="O241" s="164" t="s">
        <v>751</v>
      </c>
      <c r="P241" s="163">
        <v>26436057.89</v>
      </c>
      <c r="Q241" s="163">
        <v>2777597762</v>
      </c>
      <c r="R241" s="163" t="s">
        <v>751</v>
      </c>
      <c r="S241" s="163">
        <v>2777597762</v>
      </c>
      <c r="T241" s="14" t="s">
        <v>168</v>
      </c>
      <c r="U241" s="9" t="s">
        <v>55</v>
      </c>
      <c r="V241" s="9" t="s">
        <v>607</v>
      </c>
      <c r="W241" s="9" t="s">
        <v>586</v>
      </c>
      <c r="X241" s="9" t="s">
        <v>289</v>
      </c>
      <c r="Y241" s="9" t="s">
        <v>436</v>
      </c>
      <c r="Z241" s="9" t="s">
        <v>544</v>
      </c>
      <c r="AA241" s="8" t="s">
        <v>222</v>
      </c>
      <c r="AB241" s="8" t="s">
        <v>601</v>
      </c>
    </row>
    <row r="242" spans="1:28" ht="34.5" customHeight="1">
      <c r="A242" s="18">
        <v>234</v>
      </c>
      <c r="B242" s="10" t="s">
        <v>391</v>
      </c>
      <c r="C242" s="11" t="s">
        <v>381</v>
      </c>
      <c r="D242" s="38" t="s">
        <v>783</v>
      </c>
      <c r="E242" s="11" t="s">
        <v>780</v>
      </c>
      <c r="F242" s="11" t="s">
        <v>392</v>
      </c>
      <c r="G242" s="56" t="s">
        <v>781</v>
      </c>
      <c r="H242" s="56" t="s">
        <v>782</v>
      </c>
      <c r="I242" s="9" t="s">
        <v>393</v>
      </c>
      <c r="J242" s="20">
        <v>350.3</v>
      </c>
      <c r="K242" s="20"/>
      <c r="L242" s="62"/>
      <c r="M242" s="72"/>
      <c r="N242" s="164">
        <v>29407429.97</v>
      </c>
      <c r="O242" s="164" t="s">
        <v>751</v>
      </c>
      <c r="P242" s="163">
        <v>29407429.97</v>
      </c>
      <c r="Q242" s="163">
        <v>3046849090</v>
      </c>
      <c r="R242" s="163" t="s">
        <v>751</v>
      </c>
      <c r="S242" s="163">
        <v>3046849090</v>
      </c>
      <c r="T242" s="14" t="s">
        <v>168</v>
      </c>
      <c r="U242" s="9" t="s">
        <v>55</v>
      </c>
      <c r="V242" s="9"/>
      <c r="W242" s="9"/>
      <c r="X242" s="9"/>
      <c r="Y242" s="9"/>
      <c r="Z242" s="9"/>
      <c r="AA242" s="8" t="s">
        <v>222</v>
      </c>
      <c r="AB242" s="8"/>
    </row>
    <row r="243" spans="1:28" s="69" customFormat="1" ht="41.25" customHeight="1">
      <c r="A243" s="18">
        <v>235</v>
      </c>
      <c r="B243" s="10" t="s">
        <v>133</v>
      </c>
      <c r="C243" s="11" t="s">
        <v>381</v>
      </c>
      <c r="D243" s="28"/>
      <c r="E243" s="11" t="s">
        <v>605</v>
      </c>
      <c r="F243" s="11" t="s">
        <v>500</v>
      </c>
      <c r="G243" s="56"/>
      <c r="H243" s="56"/>
      <c r="I243" s="9"/>
      <c r="J243" s="13"/>
      <c r="K243" s="13"/>
      <c r="L243" s="72">
        <v>150</v>
      </c>
      <c r="M243" s="72">
        <f t="shared" si="6"/>
        <v>1.4218009478672986</v>
      </c>
      <c r="N243" s="72"/>
      <c r="O243" s="72"/>
      <c r="P243" s="72"/>
      <c r="Q243" s="72"/>
      <c r="R243" s="72"/>
      <c r="S243" s="72"/>
      <c r="T243" s="9" t="s">
        <v>112</v>
      </c>
      <c r="U243" s="9" t="s">
        <v>103</v>
      </c>
      <c r="V243" s="9" t="s">
        <v>597</v>
      </c>
      <c r="W243" s="9" t="s">
        <v>583</v>
      </c>
      <c r="X243" s="9"/>
      <c r="Y243" s="9"/>
      <c r="Z243" s="9" t="s">
        <v>543</v>
      </c>
      <c r="AA243" s="8" t="s">
        <v>222</v>
      </c>
      <c r="AB243" s="14"/>
    </row>
    <row r="244" spans="1:28" ht="41.25" customHeight="1">
      <c r="A244" s="18">
        <v>236</v>
      </c>
      <c r="B244" s="10" t="s">
        <v>133</v>
      </c>
      <c r="C244" s="11" t="s">
        <v>381</v>
      </c>
      <c r="D244" s="28"/>
      <c r="E244" s="11" t="s">
        <v>604</v>
      </c>
      <c r="F244" s="11" t="s">
        <v>500</v>
      </c>
      <c r="G244" s="56"/>
      <c r="H244" s="56"/>
      <c r="I244" s="9"/>
      <c r="J244" s="13"/>
      <c r="K244" s="13"/>
      <c r="L244" s="72">
        <v>30</v>
      </c>
      <c r="M244" s="72">
        <f t="shared" si="6"/>
        <v>0.2843601895734597</v>
      </c>
      <c r="N244" s="72"/>
      <c r="O244" s="72"/>
      <c r="P244" s="72"/>
      <c r="Q244" s="72"/>
      <c r="R244" s="72"/>
      <c r="S244" s="72"/>
      <c r="T244" s="9" t="s">
        <v>112</v>
      </c>
      <c r="U244" s="9" t="s">
        <v>103</v>
      </c>
      <c r="V244" s="9" t="s">
        <v>597</v>
      </c>
      <c r="W244" s="9" t="s">
        <v>583</v>
      </c>
      <c r="X244" s="9"/>
      <c r="Y244" s="9"/>
      <c r="Z244" s="9" t="s">
        <v>543</v>
      </c>
      <c r="AA244" s="8" t="s">
        <v>222</v>
      </c>
      <c r="AB244" s="8"/>
    </row>
    <row r="245" spans="1:28" ht="41.25" customHeight="1">
      <c r="A245" s="18">
        <v>237</v>
      </c>
      <c r="B245" s="10" t="s">
        <v>133</v>
      </c>
      <c r="C245" s="11" t="s">
        <v>381</v>
      </c>
      <c r="D245" s="28"/>
      <c r="E245" s="11" t="s">
        <v>301</v>
      </c>
      <c r="F245" s="11" t="s">
        <v>423</v>
      </c>
      <c r="G245" s="56"/>
      <c r="H245" s="56"/>
      <c r="I245" s="9"/>
      <c r="J245" s="13"/>
      <c r="K245" s="13"/>
      <c r="L245" s="72">
        <v>25.23</v>
      </c>
      <c r="M245" s="72">
        <f t="shared" si="6"/>
        <v>0.23914691943127964</v>
      </c>
      <c r="N245" s="72"/>
      <c r="O245" s="72"/>
      <c r="P245" s="72"/>
      <c r="Q245" s="72"/>
      <c r="R245" s="72"/>
      <c r="S245" s="72"/>
      <c r="T245" s="9" t="s">
        <v>112</v>
      </c>
      <c r="U245" s="9" t="s">
        <v>103</v>
      </c>
      <c r="V245" s="9" t="s">
        <v>597</v>
      </c>
      <c r="W245" s="9" t="s">
        <v>583</v>
      </c>
      <c r="X245" s="9" t="s">
        <v>289</v>
      </c>
      <c r="Y245" s="9" t="s">
        <v>29</v>
      </c>
      <c r="Z245" s="9" t="s">
        <v>543</v>
      </c>
      <c r="AA245" s="8" t="s">
        <v>222</v>
      </c>
      <c r="AB245" s="8"/>
    </row>
    <row r="246" spans="1:28" ht="41.25" customHeight="1">
      <c r="A246" s="18">
        <v>238</v>
      </c>
      <c r="B246" s="10" t="s">
        <v>693</v>
      </c>
      <c r="C246" s="11" t="s">
        <v>381</v>
      </c>
      <c r="D246" s="28" t="s">
        <v>698</v>
      </c>
      <c r="E246" s="11" t="s">
        <v>699</v>
      </c>
      <c r="F246" s="135" t="s">
        <v>701</v>
      </c>
      <c r="G246" s="13" t="s">
        <v>700</v>
      </c>
      <c r="H246" s="13" t="s">
        <v>700</v>
      </c>
      <c r="I246" s="13" t="s">
        <v>383</v>
      </c>
      <c r="J246" s="13">
        <v>0.04</v>
      </c>
      <c r="K246" s="13"/>
      <c r="L246" s="72"/>
      <c r="M246" s="72"/>
      <c r="N246" s="164">
        <v>41130.93</v>
      </c>
      <c r="O246" s="164">
        <v>97264.42</v>
      </c>
      <c r="P246" s="163">
        <v>138395.35</v>
      </c>
      <c r="Q246" s="163">
        <v>4311549</v>
      </c>
      <c r="R246" s="163">
        <v>10171911</v>
      </c>
      <c r="S246" s="163">
        <v>14483460</v>
      </c>
      <c r="T246" s="9" t="s">
        <v>702</v>
      </c>
      <c r="U246" s="9" t="s">
        <v>55</v>
      </c>
      <c r="V246" s="9" t="s">
        <v>607</v>
      </c>
      <c r="W246" s="9"/>
      <c r="X246" s="9"/>
      <c r="Y246" s="9"/>
      <c r="Z246" s="9"/>
      <c r="AA246" s="8" t="s">
        <v>222</v>
      </c>
      <c r="AB246" s="8"/>
    </row>
    <row r="247" spans="1:28" ht="41.25" customHeight="1">
      <c r="A247" s="18">
        <v>239</v>
      </c>
      <c r="B247" s="10" t="s">
        <v>399</v>
      </c>
      <c r="C247" s="11" t="s">
        <v>381</v>
      </c>
      <c r="D247" s="28"/>
      <c r="E247" s="11" t="s">
        <v>302</v>
      </c>
      <c r="F247" s="11" t="s">
        <v>92</v>
      </c>
      <c r="G247" s="56" t="s">
        <v>45</v>
      </c>
      <c r="H247" s="56" t="s">
        <v>46</v>
      </c>
      <c r="I247" s="9" t="s">
        <v>383</v>
      </c>
      <c r="J247" s="13">
        <v>13.133</v>
      </c>
      <c r="K247" s="13">
        <v>13.133</v>
      </c>
      <c r="L247" s="72">
        <v>60</v>
      </c>
      <c r="M247" s="72">
        <f t="shared" si="6"/>
        <v>0.5687203791469194</v>
      </c>
      <c r="N247" s="72"/>
      <c r="O247" s="72"/>
      <c r="P247" s="72"/>
      <c r="Q247" s="72"/>
      <c r="R247" s="72"/>
      <c r="S247" s="72"/>
      <c r="T247" s="9" t="s">
        <v>56</v>
      </c>
      <c r="U247" s="9" t="s">
        <v>103</v>
      </c>
      <c r="V247" s="9" t="s">
        <v>791</v>
      </c>
      <c r="W247" s="9" t="s">
        <v>584</v>
      </c>
      <c r="X247" s="9" t="s">
        <v>288</v>
      </c>
      <c r="Y247" s="9" t="s">
        <v>436</v>
      </c>
      <c r="Z247" s="9" t="s">
        <v>544</v>
      </c>
      <c r="AA247" s="8" t="s">
        <v>222</v>
      </c>
      <c r="AB247" s="8"/>
    </row>
    <row r="248" spans="1:28" ht="34.5" customHeight="1">
      <c r="A248" s="18">
        <v>240</v>
      </c>
      <c r="B248" s="10" t="s">
        <v>399</v>
      </c>
      <c r="C248" s="11" t="s">
        <v>381</v>
      </c>
      <c r="D248" s="28" t="s">
        <v>450</v>
      </c>
      <c r="E248" s="11" t="s">
        <v>180</v>
      </c>
      <c r="F248" s="11" t="s">
        <v>92</v>
      </c>
      <c r="G248" s="56" t="s">
        <v>134</v>
      </c>
      <c r="H248" s="56" t="s">
        <v>46</v>
      </c>
      <c r="I248" s="9" t="s">
        <v>383</v>
      </c>
      <c r="J248" s="13">
        <v>23.1</v>
      </c>
      <c r="K248" s="13">
        <v>23.1</v>
      </c>
      <c r="L248" s="72">
        <v>239.038</v>
      </c>
      <c r="M248" s="72">
        <f t="shared" si="6"/>
        <v>2.2657630331753555</v>
      </c>
      <c r="N248" s="164">
        <v>705008</v>
      </c>
      <c r="O248" s="164" t="s">
        <v>751</v>
      </c>
      <c r="P248" s="163">
        <v>705008</v>
      </c>
      <c r="Q248" s="163">
        <v>73775550</v>
      </c>
      <c r="R248" s="163" t="s">
        <v>751</v>
      </c>
      <c r="S248" s="163">
        <v>73775550</v>
      </c>
      <c r="T248" s="9" t="s">
        <v>56</v>
      </c>
      <c r="U248" s="9" t="s">
        <v>103</v>
      </c>
      <c r="V248" s="9" t="s">
        <v>791</v>
      </c>
      <c r="W248" s="9" t="s">
        <v>584</v>
      </c>
      <c r="X248" s="9" t="s">
        <v>288</v>
      </c>
      <c r="Y248" s="9" t="s">
        <v>436</v>
      </c>
      <c r="Z248" s="9" t="s">
        <v>544</v>
      </c>
      <c r="AA248" s="8" t="s">
        <v>222</v>
      </c>
      <c r="AB248" s="8"/>
    </row>
    <row r="249" spans="1:28" s="69" customFormat="1" ht="40.5" customHeight="1">
      <c r="A249" s="18">
        <v>241</v>
      </c>
      <c r="B249" s="10" t="s">
        <v>399</v>
      </c>
      <c r="C249" s="11" t="s">
        <v>381</v>
      </c>
      <c r="D249" s="28"/>
      <c r="E249" s="11" t="s">
        <v>469</v>
      </c>
      <c r="F249" s="11" t="s">
        <v>500</v>
      </c>
      <c r="G249" s="56"/>
      <c r="H249" s="56"/>
      <c r="I249" s="9"/>
      <c r="J249" s="20"/>
      <c r="K249" s="20"/>
      <c r="L249" s="72">
        <v>2193.286</v>
      </c>
      <c r="M249" s="72">
        <f t="shared" si="6"/>
        <v>20.78944075829384</v>
      </c>
      <c r="N249" s="72"/>
      <c r="O249" s="72"/>
      <c r="P249" s="72"/>
      <c r="Q249" s="72"/>
      <c r="R249" s="72"/>
      <c r="S249" s="72"/>
      <c r="T249" s="9" t="s">
        <v>56</v>
      </c>
      <c r="U249" s="9" t="s">
        <v>103</v>
      </c>
      <c r="V249" s="9" t="s">
        <v>597</v>
      </c>
      <c r="W249" s="9" t="s">
        <v>583</v>
      </c>
      <c r="X249" s="9" t="s">
        <v>289</v>
      </c>
      <c r="Y249" s="9" t="s">
        <v>436</v>
      </c>
      <c r="Z249" s="9" t="s">
        <v>544</v>
      </c>
      <c r="AA249" s="8" t="s">
        <v>222</v>
      </c>
      <c r="AB249" s="8" t="s">
        <v>590</v>
      </c>
    </row>
    <row r="250" spans="1:28" ht="42" customHeight="1">
      <c r="A250" s="18">
        <v>242</v>
      </c>
      <c r="B250" s="10" t="s">
        <v>399</v>
      </c>
      <c r="C250" s="11" t="s">
        <v>381</v>
      </c>
      <c r="D250" s="28"/>
      <c r="E250" s="11" t="s">
        <v>443</v>
      </c>
      <c r="F250" s="11" t="s">
        <v>194</v>
      </c>
      <c r="G250" s="56"/>
      <c r="H250" s="56"/>
      <c r="I250" s="9"/>
      <c r="J250" s="13"/>
      <c r="K250" s="13"/>
      <c r="L250" s="72">
        <v>30</v>
      </c>
      <c r="M250" s="72">
        <f t="shared" si="6"/>
        <v>0.2843601895734597</v>
      </c>
      <c r="N250" s="72"/>
      <c r="O250" s="72"/>
      <c r="P250" s="72"/>
      <c r="Q250" s="72"/>
      <c r="R250" s="72"/>
      <c r="S250" s="72"/>
      <c r="T250" s="9" t="s">
        <v>56</v>
      </c>
      <c r="U250" s="9" t="s">
        <v>103</v>
      </c>
      <c r="V250" s="9" t="s">
        <v>791</v>
      </c>
      <c r="W250" s="9" t="s">
        <v>584</v>
      </c>
      <c r="X250" s="9" t="s">
        <v>288</v>
      </c>
      <c r="Y250" s="9" t="s">
        <v>436</v>
      </c>
      <c r="Z250" s="9" t="s">
        <v>544</v>
      </c>
      <c r="AA250" s="8" t="s">
        <v>222</v>
      </c>
      <c r="AB250" s="8"/>
    </row>
    <row r="251" spans="1:28" s="51" customFormat="1" ht="34.5" customHeight="1">
      <c r="A251" s="18">
        <v>243</v>
      </c>
      <c r="B251" s="10" t="s">
        <v>399</v>
      </c>
      <c r="C251" s="11" t="s">
        <v>381</v>
      </c>
      <c r="D251" s="28"/>
      <c r="E251" s="11" t="s">
        <v>444</v>
      </c>
      <c r="F251" s="11" t="s">
        <v>194</v>
      </c>
      <c r="G251" s="56"/>
      <c r="H251" s="56"/>
      <c r="I251" s="9"/>
      <c r="J251" s="13"/>
      <c r="K251" s="13"/>
      <c r="L251" s="72">
        <v>30</v>
      </c>
      <c r="M251" s="72">
        <f t="shared" si="6"/>
        <v>0.2843601895734597</v>
      </c>
      <c r="N251" s="72"/>
      <c r="O251" s="72"/>
      <c r="P251" s="72"/>
      <c r="Q251" s="72"/>
      <c r="R251" s="72"/>
      <c r="S251" s="72"/>
      <c r="T251" s="9" t="s">
        <v>56</v>
      </c>
      <c r="U251" s="9" t="s">
        <v>103</v>
      </c>
      <c r="V251" s="9" t="s">
        <v>791</v>
      </c>
      <c r="W251" s="9" t="s">
        <v>584</v>
      </c>
      <c r="X251" s="9" t="s">
        <v>288</v>
      </c>
      <c r="Y251" s="9" t="s">
        <v>436</v>
      </c>
      <c r="Z251" s="9" t="s">
        <v>544</v>
      </c>
      <c r="AA251" s="8" t="s">
        <v>222</v>
      </c>
      <c r="AB251" s="8"/>
    </row>
    <row r="252" spans="1:28" s="51" customFormat="1" ht="34.5" customHeight="1">
      <c r="A252" s="18">
        <v>244</v>
      </c>
      <c r="B252" s="10" t="s">
        <v>399</v>
      </c>
      <c r="C252" s="11" t="s">
        <v>381</v>
      </c>
      <c r="D252" s="28" t="s">
        <v>100</v>
      </c>
      <c r="E252" s="11" t="s">
        <v>374</v>
      </c>
      <c r="F252" s="11" t="s">
        <v>194</v>
      </c>
      <c r="G252" s="56" t="s">
        <v>172</v>
      </c>
      <c r="H252" s="56"/>
      <c r="I252" s="9" t="s">
        <v>383</v>
      </c>
      <c r="J252" s="13">
        <v>13.819</v>
      </c>
      <c r="K252" s="13">
        <v>13.819</v>
      </c>
      <c r="L252" s="72">
        <v>20</v>
      </c>
      <c r="M252" s="72">
        <f t="shared" si="6"/>
        <v>0.1895734597156398</v>
      </c>
      <c r="N252" s="72"/>
      <c r="O252" s="72"/>
      <c r="P252" s="72"/>
      <c r="Q252" s="72"/>
      <c r="R252" s="72"/>
      <c r="S252" s="72"/>
      <c r="T252" s="9" t="s">
        <v>56</v>
      </c>
      <c r="U252" s="9" t="s">
        <v>103</v>
      </c>
      <c r="V252" s="9" t="s">
        <v>791</v>
      </c>
      <c r="W252" s="9" t="s">
        <v>584</v>
      </c>
      <c r="X252" s="9" t="s">
        <v>288</v>
      </c>
      <c r="Y252" s="9" t="s">
        <v>436</v>
      </c>
      <c r="Z252" s="9" t="s">
        <v>544</v>
      </c>
      <c r="AA252" s="8" t="s">
        <v>222</v>
      </c>
      <c r="AB252" s="8"/>
    </row>
    <row r="253" spans="1:28" s="51" customFormat="1" ht="34.5" customHeight="1">
      <c r="A253" s="18">
        <v>245</v>
      </c>
      <c r="B253" s="10" t="s">
        <v>399</v>
      </c>
      <c r="C253" s="11" t="s">
        <v>381</v>
      </c>
      <c r="D253" s="28" t="s">
        <v>99</v>
      </c>
      <c r="E253" s="11" t="s">
        <v>195</v>
      </c>
      <c r="F253" s="11" t="s">
        <v>194</v>
      </c>
      <c r="G253" s="56" t="s">
        <v>171</v>
      </c>
      <c r="H253" s="56"/>
      <c r="I253" s="9" t="s">
        <v>383</v>
      </c>
      <c r="J253" s="13">
        <v>14.001</v>
      </c>
      <c r="K253" s="13">
        <v>14.001</v>
      </c>
      <c r="L253" s="72">
        <v>25</v>
      </c>
      <c r="M253" s="72">
        <f t="shared" si="6"/>
        <v>0.23696682464454977</v>
      </c>
      <c r="N253" s="72"/>
      <c r="O253" s="72"/>
      <c r="P253" s="72"/>
      <c r="Q253" s="72"/>
      <c r="R253" s="72"/>
      <c r="S253" s="72"/>
      <c r="T253" s="9" t="s">
        <v>56</v>
      </c>
      <c r="U253" s="9" t="s">
        <v>103</v>
      </c>
      <c r="V253" s="9" t="s">
        <v>791</v>
      </c>
      <c r="W253" s="9" t="s">
        <v>584</v>
      </c>
      <c r="X253" s="9" t="s">
        <v>288</v>
      </c>
      <c r="Y253" s="9" t="s">
        <v>436</v>
      </c>
      <c r="Z253" s="9" t="s">
        <v>544</v>
      </c>
      <c r="AA253" s="8" t="s">
        <v>222</v>
      </c>
      <c r="AB253" s="8"/>
    </row>
    <row r="254" spans="1:28" ht="34.5" customHeight="1">
      <c r="A254" s="18">
        <v>246</v>
      </c>
      <c r="B254" s="10" t="s">
        <v>399</v>
      </c>
      <c r="C254" s="11" t="s">
        <v>381</v>
      </c>
      <c r="D254" s="28" t="s">
        <v>426</v>
      </c>
      <c r="E254" s="11" t="s">
        <v>88</v>
      </c>
      <c r="F254" s="11" t="s">
        <v>500</v>
      </c>
      <c r="G254" s="56" t="s">
        <v>432</v>
      </c>
      <c r="H254" s="56" t="s">
        <v>356</v>
      </c>
      <c r="I254" s="9" t="s">
        <v>383</v>
      </c>
      <c r="J254" s="13" t="s">
        <v>357</v>
      </c>
      <c r="K254" s="13" t="s">
        <v>357</v>
      </c>
      <c r="L254" s="72">
        <v>1000</v>
      </c>
      <c r="M254" s="72">
        <f t="shared" si="6"/>
        <v>9.47867298578199</v>
      </c>
      <c r="N254" s="72"/>
      <c r="O254" s="72"/>
      <c r="P254" s="72"/>
      <c r="Q254" s="72"/>
      <c r="R254" s="72"/>
      <c r="S254" s="72"/>
      <c r="T254" s="9" t="s">
        <v>56</v>
      </c>
      <c r="U254" s="9" t="s">
        <v>103</v>
      </c>
      <c r="V254" s="9" t="s">
        <v>597</v>
      </c>
      <c r="W254" s="9" t="s">
        <v>583</v>
      </c>
      <c r="X254" s="9" t="s">
        <v>289</v>
      </c>
      <c r="Y254" s="9" t="s">
        <v>436</v>
      </c>
      <c r="Z254" s="9" t="s">
        <v>544</v>
      </c>
      <c r="AA254" s="8" t="s">
        <v>222</v>
      </c>
      <c r="AB254" s="8"/>
    </row>
    <row r="255" spans="1:28" ht="34.5" customHeight="1">
      <c r="A255" s="18">
        <v>247</v>
      </c>
      <c r="B255" s="10" t="s">
        <v>399</v>
      </c>
      <c r="C255" s="11" t="s">
        <v>381</v>
      </c>
      <c r="D255" s="28" t="s">
        <v>426</v>
      </c>
      <c r="E255" s="11" t="s">
        <v>88</v>
      </c>
      <c r="F255" s="11" t="s">
        <v>423</v>
      </c>
      <c r="G255" s="56" t="s">
        <v>432</v>
      </c>
      <c r="H255" s="56" t="s">
        <v>356</v>
      </c>
      <c r="I255" s="9" t="s">
        <v>383</v>
      </c>
      <c r="J255" s="13" t="s">
        <v>357</v>
      </c>
      <c r="K255" s="13" t="s">
        <v>357</v>
      </c>
      <c r="L255" s="72">
        <v>2550</v>
      </c>
      <c r="M255" s="72">
        <f t="shared" si="6"/>
        <v>24.170616113744074</v>
      </c>
      <c r="N255" s="72"/>
      <c r="O255" s="72"/>
      <c r="P255" s="72"/>
      <c r="Q255" s="72"/>
      <c r="R255" s="72"/>
      <c r="S255" s="72"/>
      <c r="T255" s="9" t="s">
        <v>56</v>
      </c>
      <c r="U255" s="9" t="s">
        <v>103</v>
      </c>
      <c r="V255" s="9" t="s">
        <v>597</v>
      </c>
      <c r="W255" s="9" t="s">
        <v>583</v>
      </c>
      <c r="X255" s="9" t="s">
        <v>289</v>
      </c>
      <c r="Y255" s="9" t="s">
        <v>436</v>
      </c>
      <c r="Z255" s="9" t="s">
        <v>544</v>
      </c>
      <c r="AA255" s="8" t="s">
        <v>222</v>
      </c>
      <c r="AB255" s="8"/>
    </row>
    <row r="256" spans="1:28" ht="34.5" customHeight="1">
      <c r="A256" s="18">
        <v>248</v>
      </c>
      <c r="B256" s="10" t="s">
        <v>399</v>
      </c>
      <c r="C256" s="11" t="s">
        <v>381</v>
      </c>
      <c r="D256" s="28" t="s">
        <v>694</v>
      </c>
      <c r="E256" s="11" t="s">
        <v>88</v>
      </c>
      <c r="F256" s="11" t="s">
        <v>695</v>
      </c>
      <c r="G256" s="56" t="s">
        <v>432</v>
      </c>
      <c r="H256" s="56" t="s">
        <v>356</v>
      </c>
      <c r="I256" s="9" t="s">
        <v>383</v>
      </c>
      <c r="J256" s="13" t="s">
        <v>357</v>
      </c>
      <c r="K256" s="13"/>
      <c r="L256" s="72" t="s">
        <v>696</v>
      </c>
      <c r="M256" s="72" t="s">
        <v>697</v>
      </c>
      <c r="N256" s="164">
        <v>949069.48</v>
      </c>
      <c r="O256" s="164">
        <v>30661.67</v>
      </c>
      <c r="P256" s="163">
        <v>979731.15</v>
      </c>
      <c r="Q256" s="163">
        <v>99333552</v>
      </c>
      <c r="R256" s="163">
        <v>3200622</v>
      </c>
      <c r="S256" s="163">
        <v>102534174</v>
      </c>
      <c r="T256" s="9" t="s">
        <v>56</v>
      </c>
      <c r="U256" s="9" t="s">
        <v>103</v>
      </c>
      <c r="V256" s="9" t="s">
        <v>597</v>
      </c>
      <c r="W256" s="9"/>
      <c r="X256" s="9"/>
      <c r="Y256" s="9"/>
      <c r="Z256" s="9"/>
      <c r="AA256" s="8" t="s">
        <v>222</v>
      </c>
      <c r="AB256" s="8"/>
    </row>
    <row r="257" spans="1:28" ht="34.5" customHeight="1">
      <c r="A257" s="18">
        <v>249</v>
      </c>
      <c r="B257" s="10" t="s">
        <v>399</v>
      </c>
      <c r="C257" s="47" t="s">
        <v>381</v>
      </c>
      <c r="D257" s="14" t="s">
        <v>495</v>
      </c>
      <c r="E257" s="11" t="s">
        <v>39</v>
      </c>
      <c r="F257" s="11" t="s">
        <v>423</v>
      </c>
      <c r="G257" s="56" t="s">
        <v>496</v>
      </c>
      <c r="H257" s="56" t="s">
        <v>191</v>
      </c>
      <c r="I257" s="9" t="s">
        <v>383</v>
      </c>
      <c r="J257" s="137">
        <v>81000000</v>
      </c>
      <c r="K257" s="26">
        <v>81000000</v>
      </c>
      <c r="L257" s="62">
        <v>3342</v>
      </c>
      <c r="M257" s="72">
        <f t="shared" si="6"/>
        <v>31.677725118483412</v>
      </c>
      <c r="N257" s="164">
        <v>0</v>
      </c>
      <c r="O257" s="164">
        <v>1902011</v>
      </c>
      <c r="P257" s="163">
        <v>1902011</v>
      </c>
      <c r="Q257" s="163">
        <v>0</v>
      </c>
      <c r="R257" s="163">
        <v>198378416</v>
      </c>
      <c r="S257" s="163">
        <v>198378416</v>
      </c>
      <c r="T257" s="9" t="s">
        <v>56</v>
      </c>
      <c r="U257" s="9" t="s">
        <v>103</v>
      </c>
      <c r="V257" s="9" t="s">
        <v>597</v>
      </c>
      <c r="W257" s="9" t="s">
        <v>583</v>
      </c>
      <c r="X257" s="9" t="s">
        <v>289</v>
      </c>
      <c r="Y257" s="9" t="s">
        <v>436</v>
      </c>
      <c r="Z257" s="9" t="s">
        <v>544</v>
      </c>
      <c r="AA257" s="8" t="s">
        <v>222</v>
      </c>
      <c r="AB257" s="8"/>
    </row>
    <row r="258" spans="1:28" ht="27" customHeight="1">
      <c r="A258" s="18">
        <v>250</v>
      </c>
      <c r="B258" s="10" t="s">
        <v>399</v>
      </c>
      <c r="C258" s="11" t="s">
        <v>381</v>
      </c>
      <c r="D258" s="14"/>
      <c r="E258" s="11" t="s">
        <v>470</v>
      </c>
      <c r="F258" s="11" t="s">
        <v>413</v>
      </c>
      <c r="G258" s="56" t="s">
        <v>43</v>
      </c>
      <c r="H258" s="56" t="s">
        <v>44</v>
      </c>
      <c r="I258" s="14" t="s">
        <v>383</v>
      </c>
      <c r="J258" s="13">
        <v>72</v>
      </c>
      <c r="K258" s="13">
        <v>72</v>
      </c>
      <c r="L258" s="72">
        <v>1411</v>
      </c>
      <c r="M258" s="72">
        <f t="shared" si="6"/>
        <v>13.374407582938389</v>
      </c>
      <c r="N258" s="72"/>
      <c r="O258" s="72"/>
      <c r="P258" s="72"/>
      <c r="Q258" s="72"/>
      <c r="R258" s="72"/>
      <c r="S258" s="72"/>
      <c r="T258" s="9" t="s">
        <v>56</v>
      </c>
      <c r="U258" s="9" t="s">
        <v>103</v>
      </c>
      <c r="V258" s="9" t="s">
        <v>791</v>
      </c>
      <c r="W258" s="9" t="s">
        <v>585</v>
      </c>
      <c r="X258" s="9" t="s">
        <v>288</v>
      </c>
      <c r="Y258" s="9" t="s">
        <v>436</v>
      </c>
      <c r="Z258" s="9" t="s">
        <v>544</v>
      </c>
      <c r="AA258" s="8" t="s">
        <v>222</v>
      </c>
      <c r="AB258" s="8"/>
    </row>
    <row r="259" spans="1:28" ht="39.75" customHeight="1">
      <c r="A259" s="18">
        <v>251</v>
      </c>
      <c r="B259" s="10" t="s">
        <v>399</v>
      </c>
      <c r="C259" s="11" t="s">
        <v>381</v>
      </c>
      <c r="D259" s="14" t="s">
        <v>703</v>
      </c>
      <c r="E259" s="86" t="s">
        <v>708</v>
      </c>
      <c r="F259" s="11" t="s">
        <v>412</v>
      </c>
      <c r="G259" s="56" t="s">
        <v>709</v>
      </c>
      <c r="H259" s="56" t="s">
        <v>710</v>
      </c>
      <c r="I259" s="9" t="s">
        <v>383</v>
      </c>
      <c r="J259" s="13">
        <v>40</v>
      </c>
      <c r="K259" s="13"/>
      <c r="L259" s="72"/>
      <c r="M259" s="72"/>
      <c r="N259" s="164">
        <v>51762</v>
      </c>
      <c r="O259" s="164" t="s">
        <v>751</v>
      </c>
      <c r="P259" s="163">
        <v>51762</v>
      </c>
      <c r="Q259" s="163">
        <v>5422282</v>
      </c>
      <c r="R259" s="163" t="s">
        <v>751</v>
      </c>
      <c r="S259" s="163">
        <v>5422282</v>
      </c>
      <c r="T259" s="9" t="s">
        <v>56</v>
      </c>
      <c r="U259" s="9" t="s">
        <v>103</v>
      </c>
      <c r="V259" s="9" t="s">
        <v>607</v>
      </c>
      <c r="W259" s="9"/>
      <c r="X259" s="9"/>
      <c r="Y259" s="9"/>
      <c r="Z259" s="9"/>
      <c r="AA259" s="8" t="s">
        <v>222</v>
      </c>
      <c r="AB259" s="8"/>
    </row>
    <row r="260" spans="1:28" ht="39.75" customHeight="1">
      <c r="A260" s="18">
        <v>252</v>
      </c>
      <c r="B260" s="10" t="s">
        <v>399</v>
      </c>
      <c r="C260" s="11" t="s">
        <v>381</v>
      </c>
      <c r="D260" s="14" t="s">
        <v>704</v>
      </c>
      <c r="E260" s="86" t="s">
        <v>705</v>
      </c>
      <c r="F260" s="11" t="s">
        <v>712</v>
      </c>
      <c r="G260" s="56" t="s">
        <v>711</v>
      </c>
      <c r="H260" s="56" t="s">
        <v>212</v>
      </c>
      <c r="I260" s="9" t="s">
        <v>383</v>
      </c>
      <c r="J260" s="13">
        <v>111.26</v>
      </c>
      <c r="K260" s="13"/>
      <c r="L260" s="72"/>
      <c r="M260" s="72"/>
      <c r="N260" s="164">
        <v>13788314.1</v>
      </c>
      <c r="O260" s="164">
        <v>2956907</v>
      </c>
      <c r="P260" s="163">
        <v>16745221.1</v>
      </c>
      <c r="Q260" s="163">
        <v>1442949957</v>
      </c>
      <c r="R260" s="163">
        <v>309340534</v>
      </c>
      <c r="S260" s="163">
        <v>1752290491</v>
      </c>
      <c r="T260" s="9" t="s">
        <v>56</v>
      </c>
      <c r="U260" s="9" t="s">
        <v>103</v>
      </c>
      <c r="V260" s="9" t="s">
        <v>607</v>
      </c>
      <c r="W260" s="9"/>
      <c r="X260" s="9"/>
      <c r="Y260" s="9"/>
      <c r="Z260" s="9"/>
      <c r="AA260" s="8" t="s">
        <v>222</v>
      </c>
      <c r="AB260" s="8"/>
    </row>
    <row r="261" spans="1:28" ht="39.75" customHeight="1">
      <c r="A261" s="18">
        <v>253</v>
      </c>
      <c r="B261" s="10" t="s">
        <v>399</v>
      </c>
      <c r="C261" s="11" t="s">
        <v>381</v>
      </c>
      <c r="D261" s="14" t="s">
        <v>706</v>
      </c>
      <c r="E261" s="86" t="s">
        <v>707</v>
      </c>
      <c r="F261" s="11" t="s">
        <v>712</v>
      </c>
      <c r="G261" s="56" t="s">
        <v>711</v>
      </c>
      <c r="H261" s="56" t="s">
        <v>212</v>
      </c>
      <c r="I261" s="9" t="s">
        <v>383</v>
      </c>
      <c r="J261" s="13">
        <v>65.96</v>
      </c>
      <c r="K261" s="13"/>
      <c r="L261" s="72"/>
      <c r="M261" s="72"/>
      <c r="N261" s="164">
        <v>99103</v>
      </c>
      <c r="O261" s="164">
        <v>116268.11</v>
      </c>
      <c r="P261" s="163">
        <v>215371.11</v>
      </c>
      <c r="Q261" s="163">
        <v>10380980</v>
      </c>
      <c r="R261" s="163">
        <v>12149015</v>
      </c>
      <c r="S261" s="163">
        <v>22529995</v>
      </c>
      <c r="T261" s="9" t="s">
        <v>56</v>
      </c>
      <c r="U261" s="9" t="s">
        <v>103</v>
      </c>
      <c r="V261" s="9" t="s">
        <v>607</v>
      </c>
      <c r="W261" s="9"/>
      <c r="X261" s="9"/>
      <c r="Y261" s="9"/>
      <c r="Z261" s="9"/>
      <c r="AA261" s="8" t="s">
        <v>222</v>
      </c>
      <c r="AB261" s="8"/>
    </row>
    <row r="262" spans="1:28" ht="34.5" customHeight="1">
      <c r="A262" s="18">
        <v>254</v>
      </c>
      <c r="B262" s="10" t="s">
        <v>399</v>
      </c>
      <c r="C262" s="11" t="s">
        <v>381</v>
      </c>
      <c r="D262" s="28" t="s">
        <v>77</v>
      </c>
      <c r="E262" s="11" t="s">
        <v>170</v>
      </c>
      <c r="F262" s="11" t="s">
        <v>412</v>
      </c>
      <c r="G262" s="56" t="s">
        <v>41</v>
      </c>
      <c r="H262" s="56" t="s">
        <v>595</v>
      </c>
      <c r="I262" s="9" t="s">
        <v>383</v>
      </c>
      <c r="J262" s="13">
        <v>40</v>
      </c>
      <c r="K262" s="13">
        <v>40</v>
      </c>
      <c r="L262" s="72">
        <v>100</v>
      </c>
      <c r="M262" s="72">
        <f t="shared" si="6"/>
        <v>0.9478672985781991</v>
      </c>
      <c r="N262" s="72"/>
      <c r="O262" s="72"/>
      <c r="P262" s="72"/>
      <c r="Q262" s="72"/>
      <c r="R262" s="72"/>
      <c r="S262" s="72"/>
      <c r="T262" s="9" t="s">
        <v>56</v>
      </c>
      <c r="U262" s="9" t="s">
        <v>103</v>
      </c>
      <c r="V262" s="9" t="s">
        <v>791</v>
      </c>
      <c r="W262" s="9" t="s">
        <v>584</v>
      </c>
      <c r="X262" s="9" t="s">
        <v>288</v>
      </c>
      <c r="Y262" s="9" t="s">
        <v>436</v>
      </c>
      <c r="Z262" s="9" t="s">
        <v>544</v>
      </c>
      <c r="AA262" s="8" t="s">
        <v>222</v>
      </c>
      <c r="AB262" s="8"/>
    </row>
    <row r="263" spans="1:28" ht="28.5" customHeight="1">
      <c r="A263" s="18">
        <v>255</v>
      </c>
      <c r="B263" s="10" t="s">
        <v>399</v>
      </c>
      <c r="C263" s="11" t="s">
        <v>381</v>
      </c>
      <c r="D263" s="28"/>
      <c r="E263" s="11" t="s">
        <v>147</v>
      </c>
      <c r="F263" s="11" t="s">
        <v>412</v>
      </c>
      <c r="G263" s="56" t="s">
        <v>42</v>
      </c>
      <c r="H263" s="56" t="s">
        <v>596</v>
      </c>
      <c r="I263" s="9" t="s">
        <v>383</v>
      </c>
      <c r="J263" s="13">
        <v>44.8</v>
      </c>
      <c r="K263" s="13">
        <v>44.8</v>
      </c>
      <c r="L263" s="72">
        <v>700</v>
      </c>
      <c r="M263" s="72">
        <f t="shared" si="6"/>
        <v>6.6350710900473935</v>
      </c>
      <c r="N263" s="72"/>
      <c r="O263" s="72"/>
      <c r="P263" s="72"/>
      <c r="Q263" s="72"/>
      <c r="R263" s="72"/>
      <c r="S263" s="72"/>
      <c r="T263" s="9" t="s">
        <v>56</v>
      </c>
      <c r="U263" s="9" t="s">
        <v>103</v>
      </c>
      <c r="V263" s="9" t="s">
        <v>791</v>
      </c>
      <c r="W263" s="9" t="s">
        <v>584</v>
      </c>
      <c r="X263" s="9" t="s">
        <v>288</v>
      </c>
      <c r="Y263" s="9" t="s">
        <v>436</v>
      </c>
      <c r="Z263" s="9" t="s">
        <v>544</v>
      </c>
      <c r="AA263" s="8" t="s">
        <v>222</v>
      </c>
      <c r="AB263" s="8"/>
    </row>
    <row r="264" spans="1:28" s="171" customFormat="1" ht="28.5" customHeight="1">
      <c r="A264" s="18">
        <v>256</v>
      </c>
      <c r="B264" s="10" t="s">
        <v>399</v>
      </c>
      <c r="C264" s="11" t="s">
        <v>381</v>
      </c>
      <c r="D264" s="28" t="s">
        <v>846</v>
      </c>
      <c r="E264" s="165" t="s">
        <v>847</v>
      </c>
      <c r="F264" s="11" t="s">
        <v>773</v>
      </c>
      <c r="G264" s="56" t="s">
        <v>711</v>
      </c>
      <c r="H264" s="56" t="s">
        <v>212</v>
      </c>
      <c r="I264" s="9" t="s">
        <v>383</v>
      </c>
      <c r="J264" s="13">
        <v>179.45</v>
      </c>
      <c r="K264" s="13"/>
      <c r="L264" s="72"/>
      <c r="M264" s="72"/>
      <c r="N264" s="164">
        <v>0</v>
      </c>
      <c r="O264" s="164">
        <v>1293284</v>
      </c>
      <c r="P264" s="163">
        <v>1293284</v>
      </c>
      <c r="Q264" s="163">
        <v>0</v>
      </c>
      <c r="R264" s="163">
        <v>135411445</v>
      </c>
      <c r="S264" s="163">
        <v>135411445</v>
      </c>
      <c r="T264" s="9" t="s">
        <v>56</v>
      </c>
      <c r="U264" s="9" t="s">
        <v>103</v>
      </c>
      <c r="V264" s="169"/>
      <c r="W264" s="169"/>
      <c r="X264" s="169"/>
      <c r="Y264" s="169"/>
      <c r="Z264" s="169"/>
      <c r="AA264" s="8" t="s">
        <v>222</v>
      </c>
      <c r="AB264" s="170"/>
    </row>
    <row r="265" spans="1:28" ht="34.5" customHeight="1">
      <c r="A265" s="18">
        <v>257</v>
      </c>
      <c r="B265" s="10" t="s">
        <v>399</v>
      </c>
      <c r="C265" s="11" t="s">
        <v>381</v>
      </c>
      <c r="D265" s="70"/>
      <c r="E265" s="68" t="s">
        <v>617</v>
      </c>
      <c r="F265" s="11" t="s">
        <v>413</v>
      </c>
      <c r="G265" s="56"/>
      <c r="H265" s="56"/>
      <c r="I265" s="12"/>
      <c r="J265" s="138"/>
      <c r="K265" s="129"/>
      <c r="L265" s="72">
        <v>53</v>
      </c>
      <c r="M265" s="72">
        <f t="shared" si="6"/>
        <v>0.5023696682464455</v>
      </c>
      <c r="N265" s="72"/>
      <c r="O265" s="72"/>
      <c r="P265" s="72"/>
      <c r="Q265" s="72"/>
      <c r="R265" s="72"/>
      <c r="S265" s="72"/>
      <c r="T265" s="9" t="s">
        <v>112</v>
      </c>
      <c r="U265" s="9" t="s">
        <v>103</v>
      </c>
      <c r="V265" s="9" t="s">
        <v>791</v>
      </c>
      <c r="W265" s="9" t="s">
        <v>585</v>
      </c>
      <c r="X265" s="9" t="s">
        <v>288</v>
      </c>
      <c r="Y265" s="9" t="s">
        <v>436</v>
      </c>
      <c r="Z265" s="9" t="s">
        <v>544</v>
      </c>
      <c r="AA265" s="8" t="s">
        <v>222</v>
      </c>
      <c r="AB265" s="8" t="s">
        <v>320</v>
      </c>
    </row>
    <row r="266" spans="1:26" ht="34.5" customHeight="1">
      <c r="A266" s="21"/>
      <c r="B266" s="75"/>
      <c r="C266" s="76"/>
      <c r="D266" s="77"/>
      <c r="E266" s="78"/>
      <c r="F266" s="76"/>
      <c r="G266" s="79"/>
      <c r="H266" s="79"/>
      <c r="I266" s="80"/>
      <c r="J266" s="141"/>
      <c r="K266" s="81"/>
      <c r="L266" s="82">
        <f>SUM(L9:L265)</f>
        <v>843870.6839999999</v>
      </c>
      <c r="M266" s="82">
        <f>SUM(M9:M265)</f>
        <v>7998.774255924169</v>
      </c>
      <c r="N266" s="173">
        <f aca="true" t="shared" si="7" ref="N266:T266">SUM(N9:N265)</f>
        <v>484934371.05000013</v>
      </c>
      <c r="O266" s="173">
        <f t="shared" si="7"/>
        <v>1326502329.5200002</v>
      </c>
      <c r="P266" s="173">
        <f t="shared" si="7"/>
        <v>1811436700.5699997</v>
      </c>
      <c r="Q266" s="173">
        <f t="shared" si="7"/>
        <v>50798986144.899994</v>
      </c>
      <c r="R266" s="173">
        <f t="shared" si="7"/>
        <v>138853848311.24</v>
      </c>
      <c r="S266" s="173">
        <f t="shared" si="7"/>
        <v>189652834456.1401</v>
      </c>
      <c r="T266" s="82">
        <f t="shared" si="7"/>
        <v>0</v>
      </c>
      <c r="U266" s="74"/>
      <c r="V266" s="74"/>
      <c r="W266" s="74"/>
      <c r="X266" s="74"/>
      <c r="Y266" s="74"/>
      <c r="Z266" s="74"/>
    </row>
    <row r="267" spans="1:26" s="6" customFormat="1" ht="12.75">
      <c r="A267" s="21"/>
      <c r="C267" s="3"/>
      <c r="D267" s="2"/>
      <c r="E267" s="1"/>
      <c r="F267" s="1"/>
      <c r="G267" s="4"/>
      <c r="H267" s="4"/>
      <c r="I267" s="2"/>
      <c r="J267" s="5"/>
      <c r="K267" s="5"/>
      <c r="T267" s="1"/>
      <c r="U267" s="1"/>
      <c r="V267" s="1"/>
      <c r="W267" s="1"/>
      <c r="X267" s="1"/>
      <c r="Y267" s="1"/>
      <c r="Z267" s="1"/>
    </row>
    <row r="268" spans="1:26" s="6" customFormat="1" ht="12.75">
      <c r="A268" s="21"/>
      <c r="C268" s="3"/>
      <c r="D268" s="2"/>
      <c r="E268" s="1"/>
      <c r="F268" s="1"/>
      <c r="G268" s="4"/>
      <c r="H268" s="4"/>
      <c r="I268" s="2"/>
      <c r="J268" s="5"/>
      <c r="K268" s="5"/>
      <c r="T268" s="1"/>
      <c r="U268" s="1"/>
      <c r="V268" s="1"/>
      <c r="W268" s="1"/>
      <c r="X268" s="1"/>
      <c r="Y268" s="1"/>
      <c r="Z268" s="1"/>
    </row>
    <row r="269" spans="1:26" s="6" customFormat="1" ht="12.75">
      <c r="A269" s="21"/>
      <c r="C269" s="3"/>
      <c r="D269" s="2"/>
      <c r="E269" s="1"/>
      <c r="F269" s="1"/>
      <c r="G269" s="4"/>
      <c r="H269" s="4"/>
      <c r="I269" s="2"/>
      <c r="J269" s="5"/>
      <c r="K269" s="5"/>
      <c r="T269" s="1"/>
      <c r="U269" s="1"/>
      <c r="V269" s="1"/>
      <c r="W269" s="1"/>
      <c r="X269" s="1"/>
      <c r="Y269" s="1"/>
      <c r="Z269" s="1"/>
    </row>
    <row r="270" spans="1:26" s="6" customFormat="1" ht="12.75">
      <c r="A270" s="21"/>
      <c r="C270" s="3"/>
      <c r="D270" s="2"/>
      <c r="E270" s="1"/>
      <c r="F270" s="1"/>
      <c r="G270" s="4"/>
      <c r="H270" s="4"/>
      <c r="I270" s="2"/>
      <c r="J270" s="5"/>
      <c r="K270" s="5"/>
      <c r="T270" s="1"/>
      <c r="U270" s="1"/>
      <c r="V270" s="1"/>
      <c r="W270" s="1"/>
      <c r="X270" s="1"/>
      <c r="Y270" s="1"/>
      <c r="Z270" s="1"/>
    </row>
    <row r="271" spans="1:26" s="6" customFormat="1" ht="12.75">
      <c r="A271" s="21"/>
      <c r="C271" s="3"/>
      <c r="D271" s="2"/>
      <c r="E271" s="1"/>
      <c r="F271" s="1"/>
      <c r="G271" s="4"/>
      <c r="H271" s="4"/>
      <c r="I271" s="2"/>
      <c r="J271" s="5"/>
      <c r="K271" s="5"/>
      <c r="T271" s="1"/>
      <c r="U271" s="1"/>
      <c r="V271" s="1"/>
      <c r="W271" s="1"/>
      <c r="X271" s="1"/>
      <c r="Y271" s="1"/>
      <c r="Z271" s="1"/>
    </row>
    <row r="272" spans="1:26" s="6" customFormat="1" ht="12.75">
      <c r="A272" s="21"/>
      <c r="C272" s="3"/>
      <c r="D272" s="2"/>
      <c r="E272" s="1"/>
      <c r="F272" s="1"/>
      <c r="G272" s="4"/>
      <c r="H272" s="4"/>
      <c r="I272" s="2"/>
      <c r="J272" s="5"/>
      <c r="K272" s="5"/>
      <c r="T272" s="1"/>
      <c r="U272" s="1"/>
      <c r="V272" s="1"/>
      <c r="W272" s="1"/>
      <c r="X272" s="1"/>
      <c r="Y272" s="1"/>
      <c r="Z272" s="1"/>
    </row>
    <row r="273" spans="1:26" s="6" customFormat="1" ht="12.75">
      <c r="A273" s="21"/>
      <c r="C273" s="3"/>
      <c r="D273" s="2"/>
      <c r="E273" s="1"/>
      <c r="F273" s="1"/>
      <c r="G273" s="4"/>
      <c r="H273" s="4"/>
      <c r="I273" s="2"/>
      <c r="J273" s="5"/>
      <c r="K273" s="5"/>
      <c r="T273" s="1"/>
      <c r="U273" s="1"/>
      <c r="V273" s="1"/>
      <c r="W273" s="1"/>
      <c r="X273" s="1"/>
      <c r="Y273" s="1"/>
      <c r="Z273" s="1"/>
    </row>
    <row r="274" spans="1:26" s="6" customFormat="1" ht="12.75">
      <c r="A274" s="21"/>
      <c r="C274" s="3"/>
      <c r="D274" s="2"/>
      <c r="E274" s="1"/>
      <c r="F274" s="1"/>
      <c r="G274" s="4"/>
      <c r="H274" s="4"/>
      <c r="I274" s="2"/>
      <c r="J274" s="5"/>
      <c r="K274" s="5"/>
      <c r="T274" s="1"/>
      <c r="U274" s="1"/>
      <c r="V274" s="1"/>
      <c r="W274" s="1"/>
      <c r="X274" s="1"/>
      <c r="Y274" s="1"/>
      <c r="Z274" s="1"/>
    </row>
    <row r="275" spans="1:26" s="6" customFormat="1" ht="12.75">
      <c r="A275" s="21"/>
      <c r="C275" s="3"/>
      <c r="D275" s="2"/>
      <c r="E275" s="1"/>
      <c r="F275" s="1"/>
      <c r="G275" s="4"/>
      <c r="H275" s="4"/>
      <c r="I275" s="2"/>
      <c r="J275" s="5"/>
      <c r="K275" s="5"/>
      <c r="T275" s="1"/>
      <c r="U275" s="1"/>
      <c r="V275" s="1"/>
      <c r="W275" s="1"/>
      <c r="X275" s="1"/>
      <c r="Y275" s="1"/>
      <c r="Z275" s="1"/>
    </row>
    <row r="276" spans="1:26" s="6" customFormat="1" ht="12.75">
      <c r="A276" s="21"/>
      <c r="C276" s="3"/>
      <c r="D276" s="2"/>
      <c r="E276" s="1"/>
      <c r="F276" s="1"/>
      <c r="G276" s="4"/>
      <c r="H276" s="4"/>
      <c r="I276" s="2"/>
      <c r="J276" s="5"/>
      <c r="K276" s="5"/>
      <c r="T276" s="1"/>
      <c r="U276" s="1"/>
      <c r="V276" s="1"/>
      <c r="W276" s="1"/>
      <c r="X276" s="1"/>
      <c r="Y276" s="1"/>
      <c r="Z276" s="1"/>
    </row>
    <row r="277" spans="1:26" s="6" customFormat="1" ht="12.75">
      <c r="A277" s="21"/>
      <c r="C277" s="3"/>
      <c r="D277" s="2"/>
      <c r="E277" s="1"/>
      <c r="F277" s="1"/>
      <c r="G277" s="4"/>
      <c r="H277" s="4"/>
      <c r="I277" s="2"/>
      <c r="J277" s="5"/>
      <c r="K277" s="5"/>
      <c r="T277" s="1"/>
      <c r="U277" s="1"/>
      <c r="V277" s="1"/>
      <c r="W277" s="1"/>
      <c r="X277" s="1"/>
      <c r="Y277" s="1"/>
      <c r="Z277" s="1"/>
    </row>
    <row r="278" spans="1:26" s="6" customFormat="1" ht="12.75">
      <c r="A278" s="21"/>
      <c r="C278" s="3"/>
      <c r="D278" s="2"/>
      <c r="E278" s="1"/>
      <c r="F278" s="1"/>
      <c r="G278" s="4"/>
      <c r="H278" s="4"/>
      <c r="I278" s="2"/>
      <c r="J278" s="5"/>
      <c r="K278" s="5"/>
      <c r="T278" s="1"/>
      <c r="U278" s="1"/>
      <c r="V278" s="1"/>
      <c r="W278" s="1"/>
      <c r="X278" s="1"/>
      <c r="Y278" s="1"/>
      <c r="Z278" s="1"/>
    </row>
    <row r="279" spans="1:26" s="6" customFormat="1" ht="12.75">
      <c r="A279" s="21"/>
      <c r="C279" s="3"/>
      <c r="D279" s="2"/>
      <c r="E279" s="1"/>
      <c r="F279" s="1"/>
      <c r="G279" s="4"/>
      <c r="H279" s="4"/>
      <c r="I279" s="2"/>
      <c r="J279" s="5"/>
      <c r="K279" s="5"/>
      <c r="T279" s="1"/>
      <c r="U279" s="1"/>
      <c r="V279" s="1"/>
      <c r="W279" s="1"/>
      <c r="X279" s="1"/>
      <c r="Y279" s="1"/>
      <c r="Z279" s="1"/>
    </row>
    <row r="280" spans="1:26" s="6" customFormat="1" ht="12.75">
      <c r="A280" s="21"/>
      <c r="C280" s="3"/>
      <c r="D280" s="2"/>
      <c r="E280" s="1"/>
      <c r="F280" s="1"/>
      <c r="G280" s="4"/>
      <c r="H280" s="4"/>
      <c r="I280" s="2"/>
      <c r="J280" s="5"/>
      <c r="K280" s="5"/>
      <c r="T280" s="1"/>
      <c r="U280" s="1"/>
      <c r="V280" s="1"/>
      <c r="W280" s="1"/>
      <c r="X280" s="1"/>
      <c r="Y280" s="1"/>
      <c r="Z280" s="1"/>
    </row>
    <row r="281" spans="1:26" s="6" customFormat="1" ht="12.75">
      <c r="A281" s="21"/>
      <c r="C281" s="3"/>
      <c r="D281" s="2"/>
      <c r="E281" s="1"/>
      <c r="F281" s="1"/>
      <c r="G281" s="4"/>
      <c r="H281" s="4"/>
      <c r="I281" s="2"/>
      <c r="J281" s="5"/>
      <c r="K281" s="5"/>
      <c r="T281" s="1"/>
      <c r="U281" s="1"/>
      <c r="V281" s="1"/>
      <c r="W281" s="1"/>
      <c r="X281" s="1"/>
      <c r="Y281" s="1"/>
      <c r="Z281" s="1"/>
    </row>
  </sheetData>
  <sheetProtection/>
  <mergeCells count="27">
    <mergeCell ref="AC3:AC6"/>
    <mergeCell ref="T3:T6"/>
    <mergeCell ref="I3:I6"/>
    <mergeCell ref="K3:K6"/>
    <mergeCell ref="L3:M5"/>
    <mergeCell ref="Y3:Y6"/>
    <mergeCell ref="U3:U6"/>
    <mergeCell ref="W3:W6"/>
    <mergeCell ref="N3:S4"/>
    <mergeCell ref="Q5:S5"/>
    <mergeCell ref="A1:AB1"/>
    <mergeCell ref="A2:AB2"/>
    <mergeCell ref="AB3:AB6"/>
    <mergeCell ref="G3:G6"/>
    <mergeCell ref="H3:H6"/>
    <mergeCell ref="A3:A6"/>
    <mergeCell ref="B3:B6"/>
    <mergeCell ref="F3:F6"/>
    <mergeCell ref="E3:E6"/>
    <mergeCell ref="C3:C6"/>
    <mergeCell ref="AA3:AA6"/>
    <mergeCell ref="D3:D6"/>
    <mergeCell ref="Z3:Z6"/>
    <mergeCell ref="V3:V6"/>
    <mergeCell ref="X3:X6"/>
    <mergeCell ref="J3:J6"/>
    <mergeCell ref="N5:P5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headerFooter alignWithMargins="0">
    <oddFooter>&amp;L&amp;7&amp;Z&amp;F-&amp;A&amp;R&amp;P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2016-10-25T08:24:33Z</cp:lastPrinted>
  <dcterms:created xsi:type="dcterms:W3CDTF">1999-11-09T07:26:38Z</dcterms:created>
  <dcterms:modified xsi:type="dcterms:W3CDTF">2016-10-25T08:26:35Z</dcterms:modified>
  <cp:category/>
  <cp:version/>
  <cp:contentType/>
  <cp:contentStatus/>
</cp:coreProperties>
</file>